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 activeTab="7"/>
  </bookViews>
  <sheets>
    <sheet name="B01" sheetId="1" r:id="rId1"/>
    <sheet name="B02" sheetId="2" r:id="rId2"/>
    <sheet name="B03" sheetId="3" r:id="rId3"/>
    <sheet name="B04" sheetId="4" r:id="rId4"/>
    <sheet name="B05" sheetId="5" r:id="rId5"/>
    <sheet name="B05a" sheetId="6" r:id="rId6"/>
    <sheet name="B05b" sheetId="7" r:id="rId7"/>
    <sheet name="B05c" sheetId="8" r:id="rId8"/>
  </sheets>
  <calcPr calcId="144525"/>
</workbook>
</file>

<file path=xl/calcChain.xml><?xml version="1.0" encoding="utf-8"?>
<calcChain xmlns="http://schemas.openxmlformats.org/spreadsheetml/2006/main">
  <c r="E8" i="8" l="1"/>
  <c r="H9" i="6"/>
  <c r="H10" i="6" s="1"/>
  <c r="F10" i="6" s="1"/>
  <c r="E10" i="6" s="1"/>
  <c r="F12" i="5"/>
  <c r="F10" i="5"/>
  <c r="F11" i="5"/>
  <c r="F13" i="5" s="1"/>
  <c r="F9" i="5"/>
  <c r="F10" i="3"/>
  <c r="F9" i="3"/>
  <c r="F11" i="3" s="1"/>
  <c r="G9" i="2"/>
  <c r="G8" i="2"/>
  <c r="E8" i="4"/>
  <c r="D9" i="8"/>
  <c r="D10" i="7"/>
  <c r="E9" i="6"/>
  <c r="G10" i="6"/>
  <c r="D10" i="6"/>
  <c r="D13" i="5"/>
  <c r="E13" i="5"/>
  <c r="E9" i="4"/>
  <c r="D9" i="4"/>
  <c r="C9" i="4"/>
  <c r="D11" i="3"/>
  <c r="E11" i="3"/>
  <c r="D10" i="2"/>
  <c r="E10" i="2"/>
  <c r="F10" i="2"/>
  <c r="G10" i="2"/>
  <c r="C11" i="1"/>
  <c r="D11" i="1"/>
  <c r="F11" i="1"/>
  <c r="G11" i="1"/>
  <c r="H11" i="1"/>
  <c r="I11" i="1"/>
  <c r="J11" i="1"/>
  <c r="K11" i="1"/>
  <c r="L11" i="1"/>
  <c r="E9" i="8"/>
  <c r="C9" i="8"/>
</calcChain>
</file>

<file path=xl/sharedStrings.xml><?xml version="1.0" encoding="utf-8"?>
<sst xmlns="http://schemas.openxmlformats.org/spreadsheetml/2006/main" count="140" uniqueCount="86">
  <si>
    <t>Biểu số 01</t>
  </si>
  <si>
    <t>DỰ TOÁN THU SỰ NGHIỆP NĂM 2024</t>
  </si>
  <si>
    <t xml:space="preserve">của giám đốc Trung tâm Y tế huyện Yên Dũng) </t>
  </si>
  <si>
    <t>TT</t>
  </si>
  <si>
    <t>NỘI DUNG</t>
  </si>
  <si>
    <t>Thu dịch vụ y tế: Dịch vụ khám bệnh, chữa bệnh</t>
  </si>
  <si>
    <t>Thu dịch vụ XHH</t>
  </si>
  <si>
    <t>Tổng số thu</t>
  </si>
  <si>
    <t>Tổng số nộp NSNN</t>
  </si>
  <si>
    <t>Nguồn thu 35% và 40% để thực hiện cải cách tiền lương mới tăng thêm</t>
  </si>
  <si>
    <t>Thu của người bệnh</t>
  </si>
  <si>
    <t>Thu từ cơ quan bảo hiểm</t>
  </si>
  <si>
    <t>Số nộp NSNN</t>
  </si>
  <si>
    <t>Thu dịch vụ trông giữ xe, căn tin, quầy thuốc</t>
  </si>
  <si>
    <t>Dịch vụ  KCB theo yêu cầu, tiêm vắc xin liên kết đào tạo</t>
  </si>
  <si>
    <t>TTYT huyện Yên Dũng</t>
  </si>
  <si>
    <t>Thu từ dự phòng</t>
  </si>
  <si>
    <t>Thu TYT xã</t>
  </si>
  <si>
    <t>Tổng cộng</t>
  </si>
  <si>
    <t>Số được để lại chi theo chế độ</t>
  </si>
  <si>
    <t>ĐVT: Triệu đồng</t>
  </si>
  <si>
    <t>Biểu số 02</t>
  </si>
  <si>
    <t>Loại - Khoản</t>
  </si>
  <si>
    <t>Tổng dự toán</t>
  </si>
  <si>
    <t>Nguồn làm lương 35-40% năm 2024</t>
  </si>
  <si>
    <t>NSNN còn được chi năm 2024</t>
  </si>
  <si>
    <t>SỰ NGHIỆP Y TẾ</t>
  </si>
  <si>
    <t>130-131</t>
  </si>
  <si>
    <t>130-151</t>
  </si>
  <si>
    <t>Tiết kiệm 10% chi thường xuyên</t>
  </si>
  <si>
    <t>Khối huyện</t>
  </si>
  <si>
    <t>Dân số KHHGĐ</t>
  </si>
  <si>
    <t>DỰ TOÁN CHI NSNN KHỐI PHÒNG KHÁM, PHÒNG DỊCH, CHUYÊN KHOA, 
DÂN SỐ - KHHGĐ NĂM 2024</t>
  </si>
  <si>
    <t>Biểu số 03</t>
  </si>
  <si>
    <t>Nguồn kinh phí: Chi thường xuyên</t>
  </si>
  <si>
    <t>KHỐI XÃ</t>
  </si>
  <si>
    <t>Y tế xã, phường, TT</t>
  </si>
  <si>
    <t>Dân số xã, phường, TT</t>
  </si>
  <si>
    <t>DỰ TOÁN CHI LƯƠNG, PHỤ CẤP, CÁC KHOẢN ĐÓNG GÓP CỦA TRẠM Y TẾ 
VÀ DÂN SỐ XÃ, PHƯỜNG, THỊ TRẤN NĂM 2024</t>
  </si>
  <si>
    <t>130-132</t>
  </si>
  <si>
    <t xml:space="preserve">Nguồn làm lương 35-40% </t>
  </si>
  <si>
    <t>Biểu số 04</t>
  </si>
  <si>
    <t>DỰ TOÁN CHI THƯỜNG XUYÊN TRẠM Y TẾ XÃ, PHƯỜNG, TT NĂM 2024</t>
  </si>
  <si>
    <t xml:space="preserve">10% tiết kiệm </t>
  </si>
  <si>
    <t>Dự toán kinh phí NSNN năm 2024</t>
  </si>
  <si>
    <t>10% tiết kiệm chi thường xuyên</t>
  </si>
  <si>
    <t>Nguồn kinh phí: Chi không thường xuyên</t>
  </si>
  <si>
    <t>Sự nghiệp y tế</t>
  </si>
  <si>
    <t>Mua sắm trang thiết bị</t>
  </si>
  <si>
    <t>Sửa chữa cơ sở vật chất</t>
  </si>
  <si>
    <t>Đề án phát triển và ứng dụng CNTT ngành y tế giai đoạn 2020 - 2025</t>
  </si>
  <si>
    <t>DỰ TOÁN KINH PHÍ THỰC HIỆN NHIỆM VỤ CHUYÊN MÔN NĂM 2024</t>
  </si>
  <si>
    <t>Thuê phần mềm quản lý hồ sơ điện tử tại huyện và TYT.</t>
  </si>
  <si>
    <t>Biểu số 05</t>
  </si>
  <si>
    <t>Biểu số 05a</t>
  </si>
  <si>
    <t>DỰ TOÁN MUA SẮM TRANG THIẾT BỊ NĂM 2024</t>
  </si>
  <si>
    <t>Tên trang thiết bị y tế</t>
  </si>
  <si>
    <t>Máy siêu âm 4D chuyên sản phụ khoa</t>
  </si>
  <si>
    <t>Đơn vị tính</t>
  </si>
  <si>
    <t>Chiếc</t>
  </si>
  <si>
    <t>Dự toán NSNN năm 2024</t>
  </si>
  <si>
    <t>Số lượng</t>
  </si>
  <si>
    <t>Đơn giá dự kiến</t>
  </si>
  <si>
    <t>Thành tiền 
( NS tỉnh)</t>
  </si>
  <si>
    <t>Tiết kiệm 10%</t>
  </si>
  <si>
    <t>Biểu số 05b</t>
  </si>
  <si>
    <t>DỰ TOÁN SỬA CHỮA, BẢO DƯỠNG CƠ SỞ VẬT CHẤT NĂM 2024</t>
  </si>
  <si>
    <t>Tên khối nhà, hạng mục công trình phụ trợ cần cải tạo sửa chữa</t>
  </si>
  <si>
    <t>Nội dung cải tạo sửa chữa</t>
  </si>
  <si>
    <t>Dự toán NSNN cấp kinh phí năm 2024</t>
  </si>
  <si>
    <t>Nhà khoa Ngoại sản</t>
  </si>
  <si>
    <t>Nhà KB ngoại trú +  Hành chính</t>
  </si>
  <si>
    <t>Sửa chữa nền, tường, mái và các thiết bị vệ sinh</t>
  </si>
  <si>
    <t>Sửa chữa hệ thống nền, tường, cửa, thiết bị vệ sinh</t>
  </si>
  <si>
    <t>Biểu số 05c</t>
  </si>
  <si>
    <t>DỰ TOÁN KINH PHÍ TRIỂN KHAI ĐỀ ÁN ỨNG DỤNG VÀ PHÁT TRIỂN CÔNG NGHỆ THÔNG TIN NGÀNH Y TẾ TỈNH BẮC GIANG GIAI ĐOẠN 2020 - 2025</t>
  </si>
  <si>
    <t>NSNN còn được chi</t>
  </si>
  <si>
    <t>Xây dựng thí điểm bệnh án điện tử hướng tới bệnh viện thông minh cho Trung tâm Y tế huyện Yên Dũng năm 2024 ( Đầu tư hạ tầng phần cứng hỗ trợ tương thích ) Nâng cấp hệ thống mạng LAN; nâng cấp phòng máy chủ đạt chuẩn theo thông tư số 54/2017/TT- BYT; Triển khai Kiot thông tin thông minh, lưu điện UPS; hệ thống Wifi chuyên dụng ; Máy in thẻ từ, Cây lấy số, máy tính, máy in.</t>
  </si>
  <si>
    <t>Dự toán năm 2024</t>
  </si>
  <si>
    <t>Nguồn kinh phí: Không thường xuyên</t>
  </si>
  <si>
    <t>Tổng số dự toán</t>
  </si>
  <si>
    <t xml:space="preserve"> (Kèm theo Quyết định số  70a /QĐ-TTYT ngày 26 tháng 01 năm 2024</t>
  </si>
  <si>
    <t xml:space="preserve"> (Kèm theo Quyết định số  70a/QĐ-TTYT ngày 26 tháng 01 năm 2024</t>
  </si>
  <si>
    <t xml:space="preserve"> (Kèm theo Quyết định số   70a/QĐ-TTYT ngày  26 tháng 01 năm 2024</t>
  </si>
  <si>
    <t xml:space="preserve"> (Kèm theo Quyết định số 70a /QĐ-TTYT ngày  26 tháng 01 năm 2024</t>
  </si>
  <si>
    <t xml:space="preserve"> (Kèm theo Quyết định số  70a/QĐ-TTYT ngày  26 tháng 01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</si>
</sst>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 _-;\-* #,##0\ _ _-;_-* &quot;-&quot;\ _ _-;_-@_-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charset val="163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4" fontId="10" fillId="0" borderId="2" xfId="1" applyFont="1" applyBorder="1" applyAlignment="1">
      <alignment horizontal="right" vertical="center" wrapText="1"/>
    </xf>
    <xf numFmtId="164" fontId="10" fillId="0" borderId="1" xfId="1" applyFont="1" applyBorder="1" applyAlignment="1">
      <alignment horizontal="right" vertical="center" wrapText="1"/>
    </xf>
    <xf numFmtId="164" fontId="7" fillId="0" borderId="1" xfId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164" fontId="7" fillId="0" borderId="1" xfId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8" fillId="0" borderId="0" xfId="0" applyNumberFormat="1" applyFont="1"/>
    <xf numFmtId="0" fontId="3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2</xdr:col>
      <xdr:colOff>453390</xdr:colOff>
      <xdr:row>14</xdr:row>
      <xdr:rowOff>185420</xdr:rowOff>
    </xdr:to>
    <xdr:grpSp>
      <xdr:nvGrpSpPr>
        <xdr:cNvPr id="2" name="Canvas 5"/>
        <xdr:cNvGrpSpPr/>
      </xdr:nvGrpSpPr>
      <xdr:grpSpPr>
        <a:xfrm>
          <a:off x="0" y="4238625"/>
          <a:ext cx="2310765" cy="775970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</xdr:col>
      <xdr:colOff>0</xdr:colOff>
      <xdr:row>10</xdr:row>
      <xdr:rowOff>185420</xdr:rowOff>
    </xdr:to>
    <xdr:grpSp>
      <xdr:nvGrpSpPr>
        <xdr:cNvPr id="2" name="Canvas 5"/>
        <xdr:cNvGrpSpPr/>
      </xdr:nvGrpSpPr>
      <xdr:grpSpPr>
        <a:xfrm>
          <a:off x="0" y="3743325"/>
          <a:ext cx="1714500" cy="518795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1205865</xdr:colOff>
      <xdr:row>14</xdr:row>
      <xdr:rowOff>4445</xdr:rowOff>
    </xdr:to>
    <xdr:grpSp>
      <xdr:nvGrpSpPr>
        <xdr:cNvPr id="4" name="Canvas 1"/>
        <xdr:cNvGrpSpPr/>
      </xdr:nvGrpSpPr>
      <xdr:grpSpPr>
        <a:xfrm>
          <a:off x="0" y="4076700"/>
          <a:ext cx="1672590" cy="775970"/>
          <a:chOff x="0" y="0"/>
          <a:chExt cx="1672590" cy="975995"/>
        </a:xfrm>
      </xdr:grpSpPr>
      <xdr:sp macro="" textlink="">
        <xdr:nvSpPr>
          <xdr:cNvPr id="5" name="Rectangle 4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0</xdr:colOff>
      <xdr:row>11</xdr:row>
      <xdr:rowOff>185420</xdr:rowOff>
    </xdr:to>
    <xdr:grpSp>
      <xdr:nvGrpSpPr>
        <xdr:cNvPr id="2" name="Canvas 5"/>
        <xdr:cNvGrpSpPr/>
      </xdr:nvGrpSpPr>
      <xdr:grpSpPr>
        <a:xfrm>
          <a:off x="0" y="4057650"/>
          <a:ext cx="1952625" cy="518795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605790</xdr:colOff>
      <xdr:row>15</xdr:row>
      <xdr:rowOff>4445</xdr:rowOff>
    </xdr:to>
    <xdr:grpSp>
      <xdr:nvGrpSpPr>
        <xdr:cNvPr id="4" name="Canvas 1"/>
        <xdr:cNvGrpSpPr/>
      </xdr:nvGrpSpPr>
      <xdr:grpSpPr>
        <a:xfrm>
          <a:off x="0" y="4391025"/>
          <a:ext cx="1072515" cy="775970"/>
          <a:chOff x="0" y="0"/>
          <a:chExt cx="1672590" cy="975995"/>
        </a:xfrm>
      </xdr:grpSpPr>
      <xdr:sp macro="" textlink="">
        <xdr:nvSpPr>
          <xdr:cNvPr id="5" name="Rectangle 4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185420</xdr:rowOff>
    </xdr:to>
    <xdr:grpSp>
      <xdr:nvGrpSpPr>
        <xdr:cNvPr id="2" name="Canvas 5"/>
        <xdr:cNvGrpSpPr/>
      </xdr:nvGrpSpPr>
      <xdr:grpSpPr>
        <a:xfrm>
          <a:off x="0" y="3057525"/>
          <a:ext cx="561975" cy="661670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13</xdr:row>
      <xdr:rowOff>4445</xdr:rowOff>
    </xdr:to>
    <xdr:grpSp>
      <xdr:nvGrpSpPr>
        <xdr:cNvPr id="4" name="Canvas 1"/>
        <xdr:cNvGrpSpPr/>
      </xdr:nvGrpSpPr>
      <xdr:grpSpPr>
        <a:xfrm>
          <a:off x="0" y="3533775"/>
          <a:ext cx="561975" cy="775970"/>
          <a:chOff x="0" y="0"/>
          <a:chExt cx="1672590" cy="975995"/>
        </a:xfrm>
      </xdr:grpSpPr>
      <xdr:sp macro="" textlink="">
        <xdr:nvSpPr>
          <xdr:cNvPr id="5" name="Rectangle 4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2</xdr:col>
      <xdr:colOff>0</xdr:colOff>
      <xdr:row>13</xdr:row>
      <xdr:rowOff>185420</xdr:rowOff>
    </xdr:to>
    <xdr:grpSp>
      <xdr:nvGrpSpPr>
        <xdr:cNvPr id="2" name="Canvas 5"/>
        <xdr:cNvGrpSpPr/>
      </xdr:nvGrpSpPr>
      <xdr:grpSpPr>
        <a:xfrm>
          <a:off x="0" y="5000625"/>
          <a:ext cx="2667000" cy="661670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605790</xdr:colOff>
      <xdr:row>17</xdr:row>
      <xdr:rowOff>4445</xdr:rowOff>
    </xdr:to>
    <xdr:grpSp>
      <xdr:nvGrpSpPr>
        <xdr:cNvPr id="4" name="Canvas 1"/>
        <xdr:cNvGrpSpPr/>
      </xdr:nvGrpSpPr>
      <xdr:grpSpPr>
        <a:xfrm>
          <a:off x="0" y="5476875"/>
          <a:ext cx="1072515" cy="775970"/>
          <a:chOff x="0" y="0"/>
          <a:chExt cx="1672590" cy="975995"/>
        </a:xfrm>
      </xdr:grpSpPr>
      <xdr:sp macro="" textlink="">
        <xdr:nvSpPr>
          <xdr:cNvPr id="5" name="Rectangle 4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</xdr:col>
      <xdr:colOff>0</xdr:colOff>
      <xdr:row>10</xdr:row>
      <xdr:rowOff>185420</xdr:rowOff>
    </xdr:to>
    <xdr:grpSp>
      <xdr:nvGrpSpPr>
        <xdr:cNvPr id="2" name="Canvas 5"/>
        <xdr:cNvGrpSpPr/>
      </xdr:nvGrpSpPr>
      <xdr:grpSpPr>
        <a:xfrm>
          <a:off x="0" y="3219450"/>
          <a:ext cx="1800225" cy="775970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605790</xdr:colOff>
      <xdr:row>14</xdr:row>
      <xdr:rowOff>4445</xdr:rowOff>
    </xdr:to>
    <xdr:grpSp>
      <xdr:nvGrpSpPr>
        <xdr:cNvPr id="4" name="Canvas 1"/>
        <xdr:cNvGrpSpPr/>
      </xdr:nvGrpSpPr>
      <xdr:grpSpPr>
        <a:xfrm>
          <a:off x="0" y="3810000"/>
          <a:ext cx="1072515" cy="775970"/>
          <a:chOff x="0" y="0"/>
          <a:chExt cx="1672590" cy="975995"/>
        </a:xfrm>
      </xdr:grpSpPr>
      <xdr:sp macro="" textlink="">
        <xdr:nvSpPr>
          <xdr:cNvPr id="5" name="Rectangle 4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</xdr:col>
      <xdr:colOff>0</xdr:colOff>
      <xdr:row>10</xdr:row>
      <xdr:rowOff>185420</xdr:rowOff>
    </xdr:to>
    <xdr:grpSp>
      <xdr:nvGrpSpPr>
        <xdr:cNvPr id="2" name="Canvas 5"/>
        <xdr:cNvGrpSpPr/>
      </xdr:nvGrpSpPr>
      <xdr:grpSpPr>
        <a:xfrm>
          <a:off x="0" y="3162300"/>
          <a:ext cx="2438400" cy="775970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605790</xdr:colOff>
      <xdr:row>14</xdr:row>
      <xdr:rowOff>4445</xdr:rowOff>
    </xdr:to>
    <xdr:grpSp>
      <xdr:nvGrpSpPr>
        <xdr:cNvPr id="4" name="Canvas 1"/>
        <xdr:cNvGrpSpPr/>
      </xdr:nvGrpSpPr>
      <xdr:grpSpPr>
        <a:xfrm>
          <a:off x="0" y="3752850"/>
          <a:ext cx="1072515" cy="775970"/>
          <a:chOff x="0" y="0"/>
          <a:chExt cx="1672590" cy="975995"/>
        </a:xfrm>
      </xdr:grpSpPr>
      <xdr:sp macro="" textlink="">
        <xdr:nvSpPr>
          <xdr:cNvPr id="5" name="Rectangle 4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185420</xdr:rowOff>
    </xdr:to>
    <xdr:grpSp>
      <xdr:nvGrpSpPr>
        <xdr:cNvPr id="2" name="Canvas 5"/>
        <xdr:cNvGrpSpPr/>
      </xdr:nvGrpSpPr>
      <xdr:grpSpPr>
        <a:xfrm>
          <a:off x="0" y="4038600"/>
          <a:ext cx="3438525" cy="775970"/>
          <a:chOff x="0" y="0"/>
          <a:chExt cx="1672590" cy="97599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  <xdr:twoCellAnchor>
    <xdr:from>
      <xdr:col>0</xdr:col>
      <xdr:colOff>0</xdr:colOff>
      <xdr:row>9</xdr:row>
      <xdr:rowOff>0</xdr:rowOff>
    </xdr:from>
    <xdr:to>
      <xdr:col>1</xdr:col>
      <xdr:colOff>605790</xdr:colOff>
      <xdr:row>13</xdr:row>
      <xdr:rowOff>4445</xdr:rowOff>
    </xdr:to>
    <xdr:grpSp>
      <xdr:nvGrpSpPr>
        <xdr:cNvPr id="4" name="Canvas 1"/>
        <xdr:cNvGrpSpPr/>
      </xdr:nvGrpSpPr>
      <xdr:grpSpPr>
        <a:xfrm>
          <a:off x="0" y="4629150"/>
          <a:ext cx="1072515" cy="775970"/>
          <a:chOff x="0" y="0"/>
          <a:chExt cx="1672590" cy="975995"/>
        </a:xfrm>
      </xdr:grpSpPr>
      <xdr:sp macro="" textlink="">
        <xdr:nvSpPr>
          <xdr:cNvPr id="5" name="Rectangle 4"/>
          <xdr:cNvSpPr/>
        </xdr:nvSpPr>
        <xdr:spPr>
          <a:xfrm>
            <a:off x="0" y="0"/>
            <a:ext cx="1672590" cy="975995"/>
          </a:xfrm>
          <a:prstGeom prst="rect">
            <a:avLst/>
          </a:prstGeom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" sqref="A3:L3"/>
    </sheetView>
  </sheetViews>
  <sheetFormatPr defaultRowHeight="15" x14ac:dyDescent="0.25"/>
  <cols>
    <col min="2" max="2" width="18.7109375" customWidth="1"/>
    <col min="10" max="11" width="11" customWidth="1"/>
    <col min="12" max="12" width="12.7109375" customWidth="1"/>
  </cols>
  <sheetData>
    <row r="1" spans="1:12" ht="15.7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37" t="s">
        <v>0</v>
      </c>
      <c r="L1" s="37"/>
    </row>
    <row r="2" spans="1:12" ht="15.75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75" customHeight="1" x14ac:dyDescent="0.25">
      <c r="A3" s="42" t="s">
        <v>82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5.75" x14ac:dyDescent="0.25">
      <c r="A5" s="1"/>
      <c r="B5" s="1"/>
      <c r="C5" s="43"/>
      <c r="D5" s="43"/>
      <c r="E5" s="1"/>
      <c r="G5" s="32"/>
      <c r="H5" s="32"/>
      <c r="I5" s="32"/>
      <c r="J5" s="32"/>
      <c r="K5" s="38" t="s">
        <v>20</v>
      </c>
      <c r="L5" s="38"/>
    </row>
    <row r="6" spans="1:12" s="7" customFormat="1" ht="32.25" customHeight="1" x14ac:dyDescent="0.2">
      <c r="A6" s="40" t="s">
        <v>3</v>
      </c>
      <c r="B6" s="40" t="s">
        <v>4</v>
      </c>
      <c r="C6" s="40" t="s">
        <v>5</v>
      </c>
      <c r="D6" s="40"/>
      <c r="E6" s="40"/>
      <c r="F6" s="40" t="s">
        <v>6</v>
      </c>
      <c r="G6" s="40"/>
      <c r="H6" s="40"/>
      <c r="I6" s="40" t="s">
        <v>7</v>
      </c>
      <c r="J6" s="40" t="s">
        <v>8</v>
      </c>
      <c r="K6" s="40" t="s">
        <v>19</v>
      </c>
      <c r="L6" s="40" t="s">
        <v>9</v>
      </c>
    </row>
    <row r="7" spans="1:12" s="7" customFormat="1" ht="86.25" customHeight="1" x14ac:dyDescent="0.2">
      <c r="A7" s="40"/>
      <c r="B7" s="40"/>
      <c r="C7" s="8" t="s">
        <v>10</v>
      </c>
      <c r="D7" s="12" t="s">
        <v>11</v>
      </c>
      <c r="E7" s="8" t="s">
        <v>12</v>
      </c>
      <c r="F7" s="8" t="s">
        <v>13</v>
      </c>
      <c r="G7" s="8" t="s">
        <v>14</v>
      </c>
      <c r="H7" s="8" t="s">
        <v>12</v>
      </c>
      <c r="I7" s="40"/>
      <c r="J7" s="40"/>
      <c r="K7" s="40"/>
      <c r="L7" s="40"/>
    </row>
    <row r="8" spans="1:12" s="7" customFormat="1" ht="32.25" customHeight="1" x14ac:dyDescent="0.2">
      <c r="A8" s="10">
        <v>1</v>
      </c>
      <c r="B8" s="9" t="s">
        <v>15</v>
      </c>
      <c r="C8" s="13">
        <v>7000</v>
      </c>
      <c r="D8" s="14">
        <v>49500</v>
      </c>
      <c r="E8" s="11"/>
      <c r="F8" s="11">
        <v>400</v>
      </c>
      <c r="G8" s="15">
        <v>1500</v>
      </c>
      <c r="H8" s="11">
        <v>60</v>
      </c>
      <c r="I8" s="15">
        <v>58400</v>
      </c>
      <c r="J8" s="11">
        <v>60</v>
      </c>
      <c r="K8" s="15">
        <v>58340</v>
      </c>
      <c r="L8" s="11">
        <v>360</v>
      </c>
    </row>
    <row r="9" spans="1:12" s="7" customFormat="1" ht="33" customHeight="1" x14ac:dyDescent="0.2">
      <c r="A9" s="10">
        <v>2</v>
      </c>
      <c r="B9" s="9" t="s">
        <v>16</v>
      </c>
      <c r="C9" s="15"/>
      <c r="D9" s="14"/>
      <c r="E9" s="15"/>
      <c r="F9" s="15"/>
      <c r="G9" s="15">
        <v>500</v>
      </c>
      <c r="H9" s="15">
        <v>10</v>
      </c>
      <c r="I9" s="15">
        <v>500</v>
      </c>
      <c r="J9" s="15">
        <v>10</v>
      </c>
      <c r="K9" s="15">
        <v>490</v>
      </c>
      <c r="L9" s="15">
        <v>60</v>
      </c>
    </row>
    <row r="10" spans="1:12" s="7" customFormat="1" ht="30" customHeight="1" x14ac:dyDescent="0.2">
      <c r="A10" s="10">
        <v>3</v>
      </c>
      <c r="B10" s="9" t="s">
        <v>17</v>
      </c>
      <c r="C10" s="15"/>
      <c r="D10" s="14">
        <v>4500</v>
      </c>
      <c r="E10" s="15"/>
      <c r="F10" s="15"/>
      <c r="G10" s="15"/>
      <c r="H10" s="15"/>
      <c r="I10" s="15">
        <v>4500</v>
      </c>
      <c r="J10" s="15"/>
      <c r="K10" s="15">
        <v>4500</v>
      </c>
      <c r="L10" s="15">
        <v>300</v>
      </c>
    </row>
    <row r="11" spans="1:12" s="7" customFormat="1" ht="41.25" customHeight="1" x14ac:dyDescent="0.2">
      <c r="A11" s="39" t="s">
        <v>18</v>
      </c>
      <c r="B11" s="39"/>
      <c r="C11" s="16">
        <f>SUM(C8:C10)</f>
        <v>7000</v>
      </c>
      <c r="D11" s="17">
        <f>SUM(D8:D10)</f>
        <v>54000</v>
      </c>
      <c r="E11" s="16"/>
      <c r="F11" s="18">
        <f t="shared" ref="F11:L11" si="0">SUM(F8:F10)</f>
        <v>400</v>
      </c>
      <c r="G11" s="18">
        <f t="shared" si="0"/>
        <v>2000</v>
      </c>
      <c r="H11" s="16">
        <f t="shared" si="0"/>
        <v>70</v>
      </c>
      <c r="I11" s="18">
        <f t="shared" si="0"/>
        <v>63400</v>
      </c>
      <c r="J11" s="18">
        <f t="shared" si="0"/>
        <v>70</v>
      </c>
      <c r="K11" s="18">
        <f t="shared" si="0"/>
        <v>63330</v>
      </c>
      <c r="L11" s="18">
        <f t="shared" si="0"/>
        <v>720</v>
      </c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.75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15">
    <mergeCell ref="K1:L1"/>
    <mergeCell ref="K5:L5"/>
    <mergeCell ref="A11:B11"/>
    <mergeCell ref="K6:K7"/>
    <mergeCell ref="L6:L7"/>
    <mergeCell ref="A6:A7"/>
    <mergeCell ref="B6:B7"/>
    <mergeCell ref="C6:E6"/>
    <mergeCell ref="F6:H6"/>
    <mergeCell ref="I6:I7"/>
    <mergeCell ref="J6:J7"/>
    <mergeCell ref="A2:L2"/>
    <mergeCell ref="A3:L3"/>
    <mergeCell ref="A4:L4"/>
    <mergeCell ref="C5:D5"/>
  </mergeCells>
  <pageMargins left="0.90551181102362199" right="0.70866141732283505" top="0.74803149606299202" bottom="0.74803149606299202" header="0.31496062992126" footer="0.31496062992126"/>
  <pageSetup paperSize="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3" sqref="A3:G3"/>
    </sheetView>
  </sheetViews>
  <sheetFormatPr defaultRowHeight="15" x14ac:dyDescent="0.25"/>
  <cols>
    <col min="1" max="1" width="7" customWidth="1"/>
    <col min="2" max="2" width="18.7109375" customWidth="1"/>
    <col min="3" max="3" width="10.5703125" customWidth="1"/>
    <col min="4" max="4" width="11.85546875" customWidth="1"/>
    <col min="5" max="5" width="14" customWidth="1"/>
    <col min="6" max="6" width="11" customWidth="1"/>
    <col min="7" max="7" width="15.85546875" customWidth="1"/>
  </cols>
  <sheetData>
    <row r="1" spans="1:10" ht="15.75" customHeight="1" x14ac:dyDescent="0.25">
      <c r="A1" s="37" t="s">
        <v>21</v>
      </c>
      <c r="B1" s="37"/>
      <c r="C1" s="37"/>
      <c r="D1" s="37"/>
      <c r="E1" s="37"/>
      <c r="F1" s="37"/>
      <c r="G1" s="37"/>
    </row>
    <row r="2" spans="1:10" ht="39" customHeight="1" x14ac:dyDescent="0.25">
      <c r="A2" s="41" t="s">
        <v>32</v>
      </c>
      <c r="B2" s="41"/>
      <c r="C2" s="41"/>
      <c r="D2" s="41"/>
      <c r="E2" s="41"/>
      <c r="F2" s="41"/>
      <c r="G2" s="41"/>
    </row>
    <row r="3" spans="1:10" ht="15.75" customHeight="1" x14ac:dyDescent="0.25">
      <c r="A3" s="42" t="s">
        <v>83</v>
      </c>
      <c r="B3" s="42"/>
      <c r="C3" s="42"/>
      <c r="D3" s="42"/>
      <c r="E3" s="42"/>
      <c r="F3" s="42"/>
      <c r="G3" s="42"/>
    </row>
    <row r="4" spans="1:10" ht="15.75" customHeight="1" x14ac:dyDescent="0.25">
      <c r="A4" s="42" t="s">
        <v>2</v>
      </c>
      <c r="B4" s="42"/>
      <c r="C4" s="42"/>
      <c r="D4" s="42"/>
      <c r="E4" s="42"/>
      <c r="F4" s="42"/>
      <c r="G4" s="42"/>
    </row>
    <row r="5" spans="1:10" ht="15.75" x14ac:dyDescent="0.25">
      <c r="A5" s="1"/>
      <c r="B5" s="1"/>
      <c r="C5" s="1"/>
      <c r="D5" s="43"/>
      <c r="E5" s="43"/>
      <c r="F5" s="38" t="s">
        <v>20</v>
      </c>
      <c r="G5" s="38"/>
    </row>
    <row r="6" spans="1:10" s="7" customFormat="1" ht="86.25" customHeight="1" x14ac:dyDescent="0.2">
      <c r="A6" s="21" t="s">
        <v>3</v>
      </c>
      <c r="B6" s="21" t="s">
        <v>4</v>
      </c>
      <c r="C6" s="21" t="s">
        <v>22</v>
      </c>
      <c r="D6" s="21" t="s">
        <v>23</v>
      </c>
      <c r="E6" s="24" t="s">
        <v>29</v>
      </c>
      <c r="F6" s="21" t="s">
        <v>24</v>
      </c>
      <c r="G6" s="21" t="s">
        <v>25</v>
      </c>
    </row>
    <row r="7" spans="1:10" s="7" customFormat="1" ht="32.25" customHeight="1" x14ac:dyDescent="0.2">
      <c r="A7" s="45" t="s">
        <v>26</v>
      </c>
      <c r="B7" s="46"/>
      <c r="C7" s="5"/>
      <c r="D7" s="6"/>
      <c r="E7" s="26"/>
      <c r="F7" s="6"/>
      <c r="G7" s="22"/>
    </row>
    <row r="8" spans="1:10" s="7" customFormat="1" ht="33" customHeight="1" x14ac:dyDescent="0.2">
      <c r="A8" s="5">
        <v>1</v>
      </c>
      <c r="B8" s="27" t="s">
        <v>30</v>
      </c>
      <c r="C8" s="5" t="s">
        <v>27</v>
      </c>
      <c r="D8" s="23">
        <v>4914</v>
      </c>
      <c r="E8" s="26">
        <v>85</v>
      </c>
      <c r="F8" s="6">
        <v>60</v>
      </c>
      <c r="G8" s="23">
        <f>D8-E8-F8</f>
        <v>4769</v>
      </c>
      <c r="J8" s="36"/>
    </row>
    <row r="9" spans="1:10" s="7" customFormat="1" ht="41.25" customHeight="1" x14ac:dyDescent="0.2">
      <c r="A9" s="5">
        <v>2</v>
      </c>
      <c r="B9" s="27" t="s">
        <v>31</v>
      </c>
      <c r="C9" s="5" t="s">
        <v>28</v>
      </c>
      <c r="D9" s="23">
        <v>998</v>
      </c>
      <c r="E9" s="26">
        <v>19</v>
      </c>
      <c r="F9" s="6"/>
      <c r="G9" s="23">
        <f>D9-E9-F9</f>
        <v>979</v>
      </c>
    </row>
    <row r="10" spans="1:10" ht="26.25" customHeight="1" x14ac:dyDescent="0.25">
      <c r="A10" s="44" t="s">
        <v>18</v>
      </c>
      <c r="B10" s="44"/>
      <c r="C10" s="28"/>
      <c r="D10" s="29">
        <f>SUM(D8:D9)</f>
        <v>5912</v>
      </c>
      <c r="E10" s="30">
        <f>SUM(E8:E9)</f>
        <v>104</v>
      </c>
      <c r="F10" s="31">
        <f>SUM(F8:F9)</f>
        <v>60</v>
      </c>
      <c r="G10" s="29">
        <f>SUM(G8:G9)</f>
        <v>5748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3"/>
      <c r="B12" s="4"/>
      <c r="C12" s="4"/>
      <c r="D12" s="4"/>
      <c r="E12" s="4"/>
      <c r="F12" s="4"/>
      <c r="G12" s="4"/>
    </row>
  </sheetData>
  <mergeCells count="8">
    <mergeCell ref="A10:B10"/>
    <mergeCell ref="D5:E5"/>
    <mergeCell ref="F5:G5"/>
    <mergeCell ref="A7:B7"/>
    <mergeCell ref="A1:G1"/>
    <mergeCell ref="A2:G2"/>
    <mergeCell ref="A3:G3"/>
    <mergeCell ref="A4:G4"/>
  </mergeCells>
  <pageMargins left="0.7" right="0.49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F4"/>
    </sheetView>
  </sheetViews>
  <sheetFormatPr defaultRowHeight="15" x14ac:dyDescent="0.25"/>
  <cols>
    <col min="1" max="1" width="7" customWidth="1"/>
    <col min="2" max="2" width="22.28515625" customWidth="1"/>
    <col min="3" max="3" width="10.5703125" customWidth="1"/>
    <col min="4" max="4" width="15.42578125" customWidth="1"/>
    <col min="5" max="5" width="15.7109375" customWidth="1"/>
    <col min="6" max="6" width="16.140625" customWidth="1"/>
  </cols>
  <sheetData>
    <row r="1" spans="1:6" ht="15.75" customHeight="1" x14ac:dyDescent="0.25">
      <c r="A1" s="37" t="s">
        <v>33</v>
      </c>
      <c r="B1" s="37"/>
      <c r="C1" s="37"/>
      <c r="D1" s="37"/>
      <c r="E1" s="37"/>
      <c r="F1" s="37"/>
    </row>
    <row r="2" spans="1:6" ht="39" customHeight="1" x14ac:dyDescent="0.25">
      <c r="A2" s="41" t="s">
        <v>38</v>
      </c>
      <c r="B2" s="41"/>
      <c r="C2" s="41"/>
      <c r="D2" s="41"/>
      <c r="E2" s="41"/>
      <c r="F2" s="41"/>
    </row>
    <row r="3" spans="1:6" ht="24.75" customHeight="1" x14ac:dyDescent="0.25">
      <c r="A3" s="41" t="s">
        <v>34</v>
      </c>
      <c r="B3" s="41"/>
      <c r="C3" s="41"/>
      <c r="D3" s="41"/>
      <c r="E3" s="41"/>
      <c r="F3" s="41"/>
    </row>
    <row r="4" spans="1:6" ht="15.75" customHeight="1" x14ac:dyDescent="0.25">
      <c r="A4" s="42" t="s">
        <v>81</v>
      </c>
      <c r="B4" s="42"/>
      <c r="C4" s="42"/>
      <c r="D4" s="42"/>
      <c r="E4" s="42"/>
      <c r="F4" s="42"/>
    </row>
    <row r="5" spans="1:6" ht="15.75" customHeight="1" x14ac:dyDescent="0.25">
      <c r="A5" s="42" t="s">
        <v>2</v>
      </c>
      <c r="B5" s="42"/>
      <c r="C5" s="42"/>
      <c r="D5" s="42"/>
      <c r="E5" s="42"/>
      <c r="F5" s="42"/>
    </row>
    <row r="6" spans="1:6" ht="15.75" x14ac:dyDescent="0.25">
      <c r="A6" s="1"/>
      <c r="B6" s="1"/>
      <c r="C6" s="1"/>
      <c r="D6" s="20"/>
      <c r="E6" s="38" t="s">
        <v>20</v>
      </c>
      <c r="F6" s="38"/>
    </row>
    <row r="7" spans="1:6" s="7" customFormat="1" ht="86.25" customHeight="1" x14ac:dyDescent="0.2">
      <c r="A7" s="21" t="s">
        <v>3</v>
      </c>
      <c r="B7" s="21" t="s">
        <v>4</v>
      </c>
      <c r="C7" s="21" t="s">
        <v>22</v>
      </c>
      <c r="D7" s="21" t="s">
        <v>23</v>
      </c>
      <c r="E7" s="21" t="s">
        <v>40</v>
      </c>
      <c r="F7" s="21" t="s">
        <v>25</v>
      </c>
    </row>
    <row r="8" spans="1:6" s="7" customFormat="1" ht="32.25" customHeight="1" x14ac:dyDescent="0.2">
      <c r="A8" s="45" t="s">
        <v>35</v>
      </c>
      <c r="B8" s="46"/>
      <c r="C8" s="5"/>
      <c r="D8" s="6"/>
      <c r="E8" s="6"/>
      <c r="F8" s="22"/>
    </row>
    <row r="9" spans="1:6" s="7" customFormat="1" ht="33" customHeight="1" x14ac:dyDescent="0.2">
      <c r="A9" s="5">
        <v>1</v>
      </c>
      <c r="B9" s="27" t="s">
        <v>36</v>
      </c>
      <c r="C9" s="5" t="s">
        <v>39</v>
      </c>
      <c r="D9" s="23">
        <v>16635</v>
      </c>
      <c r="E9" s="6">
        <v>300</v>
      </c>
      <c r="F9" s="23">
        <f>D9-E9</f>
        <v>16335</v>
      </c>
    </row>
    <row r="10" spans="1:6" s="7" customFormat="1" ht="41.25" customHeight="1" x14ac:dyDescent="0.2">
      <c r="A10" s="5">
        <v>2</v>
      </c>
      <c r="B10" s="27" t="s">
        <v>37</v>
      </c>
      <c r="C10" s="5" t="s">
        <v>28</v>
      </c>
      <c r="D10" s="23">
        <v>1803</v>
      </c>
      <c r="E10" s="6"/>
      <c r="F10" s="23">
        <f>D10-E10</f>
        <v>1803</v>
      </c>
    </row>
    <row r="11" spans="1:6" ht="26.25" customHeight="1" x14ac:dyDescent="0.25">
      <c r="A11" s="44" t="s">
        <v>18</v>
      </c>
      <c r="B11" s="44"/>
      <c r="C11" s="28"/>
      <c r="D11" s="29">
        <f>SUM(D9:D10)</f>
        <v>18438</v>
      </c>
      <c r="E11" s="31">
        <f>SUM(E9:E10)</f>
        <v>300</v>
      </c>
      <c r="F11" s="29">
        <f>SUM(F9:F10)</f>
        <v>18138</v>
      </c>
    </row>
    <row r="12" spans="1:6" x14ac:dyDescent="0.25">
      <c r="A12" s="2"/>
      <c r="B12" s="2"/>
      <c r="C12" s="2"/>
      <c r="D12" s="2"/>
      <c r="E12" s="2"/>
      <c r="F12" s="2"/>
    </row>
    <row r="13" spans="1:6" ht="15.75" x14ac:dyDescent="0.25">
      <c r="A13" s="3"/>
      <c r="B13" s="4"/>
      <c r="C13" s="4"/>
      <c r="D13" s="4"/>
      <c r="E13" s="4"/>
      <c r="F13" s="4"/>
    </row>
  </sheetData>
  <mergeCells count="8">
    <mergeCell ref="A8:B8"/>
    <mergeCell ref="A11:B11"/>
    <mergeCell ref="A3:F3"/>
    <mergeCell ref="A1:F1"/>
    <mergeCell ref="A2:F2"/>
    <mergeCell ref="A4:F4"/>
    <mergeCell ref="A5:F5"/>
    <mergeCell ref="E6:F6"/>
  </mergeCells>
  <pageMargins left="0.83" right="0.42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4" sqref="A4:E4"/>
    </sheetView>
  </sheetViews>
  <sheetFormatPr defaultColWidth="15.85546875" defaultRowHeight="15" x14ac:dyDescent="0.25"/>
  <cols>
    <col min="1" max="1" width="8.42578125" customWidth="1"/>
    <col min="2" max="2" width="19.28515625" customWidth="1"/>
    <col min="4" max="4" width="18.5703125" customWidth="1"/>
    <col min="5" max="5" width="20.5703125" customWidth="1"/>
  </cols>
  <sheetData>
    <row r="1" spans="1:5" ht="15.75" customHeight="1" x14ac:dyDescent="0.25">
      <c r="A1" s="37" t="s">
        <v>41</v>
      </c>
      <c r="B1" s="37"/>
      <c r="C1" s="37"/>
      <c r="D1" s="37"/>
      <c r="E1" s="37"/>
    </row>
    <row r="2" spans="1:5" ht="33.75" customHeight="1" x14ac:dyDescent="0.25">
      <c r="A2" s="41" t="s">
        <v>42</v>
      </c>
      <c r="B2" s="41"/>
      <c r="C2" s="41"/>
      <c r="D2" s="41"/>
      <c r="E2" s="41"/>
    </row>
    <row r="3" spans="1:5" ht="24.75" customHeight="1" x14ac:dyDescent="0.25">
      <c r="A3" s="41" t="s">
        <v>34</v>
      </c>
      <c r="B3" s="41"/>
      <c r="C3" s="41"/>
      <c r="D3" s="41"/>
      <c r="E3" s="41"/>
    </row>
    <row r="4" spans="1:5" ht="15.75" customHeight="1" x14ac:dyDescent="0.25">
      <c r="A4" s="42" t="s">
        <v>83</v>
      </c>
      <c r="B4" s="42"/>
      <c r="C4" s="42"/>
      <c r="D4" s="42"/>
      <c r="E4" s="42"/>
    </row>
    <row r="5" spans="1:5" ht="15.75" customHeight="1" x14ac:dyDescent="0.25">
      <c r="A5" s="42" t="s">
        <v>2</v>
      </c>
      <c r="B5" s="42"/>
      <c r="C5" s="42"/>
      <c r="D5" s="42"/>
      <c r="E5" s="42"/>
    </row>
    <row r="6" spans="1:5" ht="15.75" x14ac:dyDescent="0.25">
      <c r="A6" s="1"/>
      <c r="B6" s="1"/>
      <c r="C6" s="20"/>
      <c r="D6" s="38" t="s">
        <v>20</v>
      </c>
      <c r="E6" s="38"/>
    </row>
    <row r="7" spans="1:5" s="7" customFormat="1" ht="86.25" customHeight="1" x14ac:dyDescent="0.2">
      <c r="A7" s="21" t="s">
        <v>3</v>
      </c>
      <c r="B7" s="21" t="s">
        <v>22</v>
      </c>
      <c r="C7" s="21" t="s">
        <v>80</v>
      </c>
      <c r="D7" s="21" t="s">
        <v>43</v>
      </c>
      <c r="E7" s="21" t="s">
        <v>25</v>
      </c>
    </row>
    <row r="8" spans="1:5" s="7" customFormat="1" ht="33" customHeight="1" x14ac:dyDescent="0.2">
      <c r="A8" s="5">
        <v>1</v>
      </c>
      <c r="B8" s="5" t="s">
        <v>39</v>
      </c>
      <c r="C8" s="23">
        <v>1080</v>
      </c>
      <c r="D8" s="6">
        <v>108</v>
      </c>
      <c r="E8" s="23">
        <f>C8-D8</f>
        <v>972</v>
      </c>
    </row>
    <row r="9" spans="1:5" ht="37.5" customHeight="1" x14ac:dyDescent="0.25">
      <c r="A9" s="35" t="s">
        <v>18</v>
      </c>
      <c r="B9" s="28"/>
      <c r="C9" s="29">
        <f>SUM(C8:C8)</f>
        <v>1080</v>
      </c>
      <c r="D9" s="31">
        <f>SUM(D8:D8)</f>
        <v>108</v>
      </c>
      <c r="E9" s="29">
        <f>SUM(E8:E8)</f>
        <v>972</v>
      </c>
    </row>
    <row r="10" spans="1:5" x14ac:dyDescent="0.25">
      <c r="A10" s="2"/>
      <c r="B10" s="2"/>
      <c r="C10" s="2"/>
      <c r="D10" s="2"/>
      <c r="E10" s="2"/>
    </row>
    <row r="11" spans="1:5" ht="15.75" x14ac:dyDescent="0.25">
      <c r="A11" s="3"/>
      <c r="B11" s="4"/>
      <c r="C11" s="4"/>
      <c r="D11" s="4"/>
      <c r="E11" s="4"/>
    </row>
  </sheetData>
  <mergeCells count="6">
    <mergeCell ref="D6:E6"/>
    <mergeCell ref="A1:E1"/>
    <mergeCell ref="A2:E2"/>
    <mergeCell ref="A3:E3"/>
    <mergeCell ref="A4:E4"/>
    <mergeCell ref="A5:E5"/>
  </mergeCells>
  <pageMargins left="1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F4"/>
    </sheetView>
  </sheetViews>
  <sheetFormatPr defaultRowHeight="15" x14ac:dyDescent="0.25"/>
  <cols>
    <col min="1" max="1" width="7" customWidth="1"/>
    <col min="2" max="2" width="33" customWidth="1"/>
    <col min="3" max="3" width="10.5703125" customWidth="1"/>
    <col min="4" max="4" width="12.42578125" customWidth="1"/>
    <col min="5" max="5" width="12.28515625" customWidth="1"/>
    <col min="6" max="6" width="13.140625" customWidth="1"/>
  </cols>
  <sheetData>
    <row r="1" spans="1:6" ht="15.75" customHeight="1" x14ac:dyDescent="0.25">
      <c r="A1" s="37" t="s">
        <v>53</v>
      </c>
      <c r="B1" s="37"/>
      <c r="C1" s="37"/>
      <c r="D1" s="37"/>
      <c r="E1" s="37"/>
      <c r="F1" s="37"/>
    </row>
    <row r="2" spans="1:6" ht="33.75" customHeight="1" x14ac:dyDescent="0.25">
      <c r="A2" s="41" t="s">
        <v>51</v>
      </c>
      <c r="B2" s="41"/>
      <c r="C2" s="41"/>
      <c r="D2" s="41"/>
      <c r="E2" s="41"/>
      <c r="F2" s="41"/>
    </row>
    <row r="3" spans="1:6" ht="24.75" customHeight="1" x14ac:dyDescent="0.25">
      <c r="A3" s="41" t="s">
        <v>46</v>
      </c>
      <c r="B3" s="41"/>
      <c r="C3" s="41"/>
      <c r="D3" s="41"/>
      <c r="E3" s="41"/>
      <c r="F3" s="41"/>
    </row>
    <row r="4" spans="1:6" ht="15.75" customHeight="1" x14ac:dyDescent="0.25">
      <c r="A4" s="42" t="s">
        <v>82</v>
      </c>
      <c r="B4" s="42"/>
      <c r="C4" s="42"/>
      <c r="D4" s="42"/>
      <c r="E4" s="42"/>
      <c r="F4" s="42"/>
    </row>
    <row r="5" spans="1:6" ht="15.75" customHeight="1" x14ac:dyDescent="0.25">
      <c r="A5" s="42" t="s">
        <v>2</v>
      </c>
      <c r="B5" s="42"/>
      <c r="C5" s="42"/>
      <c r="D5" s="42"/>
      <c r="E5" s="42"/>
      <c r="F5" s="42"/>
    </row>
    <row r="6" spans="1:6" ht="15.75" x14ac:dyDescent="0.25">
      <c r="A6" s="1"/>
      <c r="B6" s="1"/>
      <c r="C6" s="1"/>
      <c r="D6" s="20"/>
      <c r="E6" s="38" t="s">
        <v>20</v>
      </c>
      <c r="F6" s="38"/>
    </row>
    <row r="7" spans="1:6" s="7" customFormat="1" ht="86.25" customHeight="1" x14ac:dyDescent="0.2">
      <c r="A7" s="21" t="s">
        <v>3</v>
      </c>
      <c r="B7" s="21" t="s">
        <v>4</v>
      </c>
      <c r="C7" s="21" t="s">
        <v>22</v>
      </c>
      <c r="D7" s="21" t="s">
        <v>44</v>
      </c>
      <c r="E7" s="21" t="s">
        <v>45</v>
      </c>
      <c r="F7" s="21" t="s">
        <v>25</v>
      </c>
    </row>
    <row r="8" spans="1:6" s="7" customFormat="1" ht="32.25" customHeight="1" x14ac:dyDescent="0.2">
      <c r="A8" s="45" t="s">
        <v>47</v>
      </c>
      <c r="B8" s="46"/>
      <c r="C8" s="5"/>
      <c r="D8" s="6"/>
      <c r="E8" s="6"/>
      <c r="F8" s="22"/>
    </row>
    <row r="9" spans="1:6" s="7" customFormat="1" ht="33" customHeight="1" x14ac:dyDescent="0.2">
      <c r="A9" s="5">
        <v>1</v>
      </c>
      <c r="B9" s="27" t="s">
        <v>48</v>
      </c>
      <c r="C9" s="5" t="s">
        <v>39</v>
      </c>
      <c r="D9" s="23">
        <v>1990</v>
      </c>
      <c r="E9" s="6">
        <v>199</v>
      </c>
      <c r="F9" s="23">
        <f>D9-E9</f>
        <v>1791</v>
      </c>
    </row>
    <row r="10" spans="1:6" s="7" customFormat="1" ht="33" customHeight="1" x14ac:dyDescent="0.2">
      <c r="A10" s="5">
        <v>2</v>
      </c>
      <c r="B10" s="27" t="s">
        <v>49</v>
      </c>
      <c r="C10" s="5" t="s">
        <v>39</v>
      </c>
      <c r="D10" s="23">
        <v>1400</v>
      </c>
      <c r="E10" s="6"/>
      <c r="F10" s="23">
        <f t="shared" ref="F10:F12" si="0">D10-E10</f>
        <v>1400</v>
      </c>
    </row>
    <row r="11" spans="1:6" s="7" customFormat="1" ht="45.75" customHeight="1" x14ac:dyDescent="0.2">
      <c r="A11" s="5">
        <v>3</v>
      </c>
      <c r="B11" s="27" t="s">
        <v>50</v>
      </c>
      <c r="C11" s="5" t="s">
        <v>39</v>
      </c>
      <c r="D11" s="23">
        <v>3100</v>
      </c>
      <c r="E11" s="6">
        <v>310</v>
      </c>
      <c r="F11" s="23">
        <f t="shared" si="0"/>
        <v>2790</v>
      </c>
    </row>
    <row r="12" spans="1:6" s="7" customFormat="1" ht="42" customHeight="1" x14ac:dyDescent="0.2">
      <c r="A12" s="5">
        <v>4</v>
      </c>
      <c r="B12" s="27" t="s">
        <v>52</v>
      </c>
      <c r="C12" s="5" t="s">
        <v>39</v>
      </c>
      <c r="D12" s="23">
        <v>172</v>
      </c>
      <c r="E12" s="6"/>
      <c r="F12" s="23">
        <f t="shared" si="0"/>
        <v>172</v>
      </c>
    </row>
    <row r="13" spans="1:6" ht="37.5" customHeight="1" x14ac:dyDescent="0.25">
      <c r="A13" s="44" t="s">
        <v>18</v>
      </c>
      <c r="B13" s="44"/>
      <c r="C13" s="28"/>
      <c r="D13" s="29">
        <f>SUM(D9:D12)</f>
        <v>6662</v>
      </c>
      <c r="E13" s="31">
        <f>SUM(E9:E12)</f>
        <v>509</v>
      </c>
      <c r="F13" s="29">
        <f>SUM(F9:F12)</f>
        <v>6153</v>
      </c>
    </row>
    <row r="14" spans="1:6" x14ac:dyDescent="0.25">
      <c r="A14" s="2"/>
      <c r="B14" s="2"/>
      <c r="C14" s="2"/>
      <c r="D14" s="2"/>
      <c r="E14" s="2"/>
      <c r="F14" s="2"/>
    </row>
    <row r="15" spans="1:6" ht="15.75" x14ac:dyDescent="0.25">
      <c r="A15" s="3"/>
      <c r="B15" s="4"/>
      <c r="C15" s="4"/>
      <c r="D15" s="4"/>
      <c r="E15" s="4"/>
      <c r="F15" s="4"/>
    </row>
  </sheetData>
  <mergeCells count="8">
    <mergeCell ref="A8:B8"/>
    <mergeCell ref="A13:B13"/>
    <mergeCell ref="A1:F1"/>
    <mergeCell ref="A2:F2"/>
    <mergeCell ref="A3:F3"/>
    <mergeCell ref="A4:F4"/>
    <mergeCell ref="A5:F5"/>
    <mergeCell ref="E6:F6"/>
  </mergeCells>
  <pageMargins left="0.7" right="0.42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4" sqref="A4:H4"/>
    </sheetView>
  </sheetViews>
  <sheetFormatPr defaultRowHeight="15" x14ac:dyDescent="0.25"/>
  <cols>
    <col min="1" max="1" width="7" customWidth="1"/>
    <col min="2" max="2" width="20" customWidth="1"/>
    <col min="3" max="3" width="10.5703125" customWidth="1"/>
    <col min="4" max="4" width="8" customWidth="1"/>
    <col min="5" max="5" width="9.42578125" customWidth="1"/>
    <col min="6" max="6" width="11" customWidth="1"/>
    <col min="7" max="7" width="9.140625" customWidth="1"/>
    <col min="8" max="8" width="11" customWidth="1"/>
  </cols>
  <sheetData>
    <row r="1" spans="1:8" ht="15.75" customHeight="1" x14ac:dyDescent="0.25">
      <c r="A1" s="37" t="s">
        <v>54</v>
      </c>
      <c r="B1" s="37"/>
      <c r="C1" s="37"/>
      <c r="D1" s="37"/>
      <c r="E1" s="37"/>
      <c r="F1" s="37"/>
      <c r="G1" s="37"/>
      <c r="H1" s="37"/>
    </row>
    <row r="2" spans="1:8" ht="33.75" customHeight="1" x14ac:dyDescent="0.25">
      <c r="A2" s="41" t="s">
        <v>55</v>
      </c>
      <c r="B2" s="41"/>
      <c r="C2" s="41"/>
      <c r="D2" s="41"/>
      <c r="E2" s="41"/>
      <c r="F2" s="41"/>
      <c r="G2" s="41"/>
      <c r="H2" s="41"/>
    </row>
    <row r="3" spans="1:8" ht="24.75" customHeight="1" x14ac:dyDescent="0.25">
      <c r="A3" s="41" t="s">
        <v>46</v>
      </c>
      <c r="B3" s="41"/>
      <c r="C3" s="41"/>
      <c r="D3" s="41"/>
      <c r="E3" s="41"/>
      <c r="F3" s="41"/>
      <c r="G3" s="41"/>
      <c r="H3" s="41"/>
    </row>
    <row r="4" spans="1:8" ht="15.75" customHeight="1" x14ac:dyDescent="0.25">
      <c r="A4" s="42" t="s">
        <v>84</v>
      </c>
      <c r="B4" s="42"/>
      <c r="C4" s="42"/>
      <c r="D4" s="42"/>
      <c r="E4" s="42"/>
      <c r="F4" s="42"/>
      <c r="G4" s="42"/>
      <c r="H4" s="42"/>
    </row>
    <row r="5" spans="1:8" ht="15.75" customHeight="1" x14ac:dyDescent="0.25">
      <c r="A5" s="42" t="s">
        <v>2</v>
      </c>
      <c r="B5" s="42"/>
      <c r="C5" s="42"/>
      <c r="D5" s="42"/>
      <c r="E5" s="42"/>
      <c r="F5" s="42"/>
      <c r="G5" s="42"/>
      <c r="H5" s="42"/>
    </row>
    <row r="6" spans="1:8" ht="15.75" x14ac:dyDescent="0.25">
      <c r="A6" s="1"/>
      <c r="B6" s="1"/>
      <c r="C6" s="1"/>
      <c r="D6" s="20"/>
      <c r="E6" s="20"/>
      <c r="F6" s="20"/>
      <c r="G6" s="38" t="s">
        <v>20</v>
      </c>
      <c r="H6" s="38"/>
    </row>
    <row r="7" spans="1:8" s="7" customFormat="1" ht="34.5" customHeight="1" x14ac:dyDescent="0.2">
      <c r="A7" s="50" t="s">
        <v>3</v>
      </c>
      <c r="B7" s="50" t="s">
        <v>56</v>
      </c>
      <c r="C7" s="50" t="s">
        <v>58</v>
      </c>
      <c r="D7" s="47" t="s">
        <v>60</v>
      </c>
      <c r="E7" s="48"/>
      <c r="F7" s="48"/>
      <c r="G7" s="48"/>
      <c r="H7" s="49"/>
    </row>
    <row r="8" spans="1:8" s="7" customFormat="1" ht="64.5" customHeight="1" x14ac:dyDescent="0.2">
      <c r="A8" s="51"/>
      <c r="B8" s="51"/>
      <c r="C8" s="51"/>
      <c r="D8" s="21" t="s">
        <v>61</v>
      </c>
      <c r="E8" s="21" t="s">
        <v>62</v>
      </c>
      <c r="F8" s="21" t="s">
        <v>63</v>
      </c>
      <c r="G8" s="21" t="s">
        <v>64</v>
      </c>
      <c r="H8" s="21" t="s">
        <v>25</v>
      </c>
    </row>
    <row r="9" spans="1:8" s="7" customFormat="1" ht="33" customHeight="1" x14ac:dyDescent="0.2">
      <c r="A9" s="5">
        <v>1</v>
      </c>
      <c r="B9" s="27" t="s">
        <v>57</v>
      </c>
      <c r="C9" s="5" t="s">
        <v>59</v>
      </c>
      <c r="D9" s="23">
        <v>1</v>
      </c>
      <c r="E9" s="23">
        <f>F9</f>
        <v>1990</v>
      </c>
      <c r="F9" s="23">
        <v>1990</v>
      </c>
      <c r="G9" s="6">
        <v>199</v>
      </c>
      <c r="H9" s="23">
        <f>F9-G9</f>
        <v>1791</v>
      </c>
    </row>
    <row r="10" spans="1:8" ht="46.5" customHeight="1" x14ac:dyDescent="0.25">
      <c r="A10" s="44" t="s">
        <v>18</v>
      </c>
      <c r="B10" s="44"/>
      <c r="C10" s="28"/>
      <c r="D10" s="29">
        <f>SUM(D9:D9)</f>
        <v>1</v>
      </c>
      <c r="E10" s="33">
        <f>F10</f>
        <v>1990</v>
      </c>
      <c r="F10" s="33">
        <f>H10+G10</f>
        <v>1990</v>
      </c>
      <c r="G10" s="31">
        <f>SUM(G9:G9)</f>
        <v>199</v>
      </c>
      <c r="H10" s="29">
        <f>SUM(H9:H9)</f>
        <v>1791</v>
      </c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3"/>
      <c r="B12" s="4"/>
      <c r="C12" s="4"/>
      <c r="D12" s="4"/>
      <c r="E12" s="4"/>
      <c r="F12" s="4"/>
      <c r="G12" s="4"/>
      <c r="H12" s="4"/>
    </row>
  </sheetData>
  <mergeCells count="11">
    <mergeCell ref="A10:B10"/>
    <mergeCell ref="D7:H7"/>
    <mergeCell ref="C7:C8"/>
    <mergeCell ref="B7:B8"/>
    <mergeCell ref="A7:A8"/>
    <mergeCell ref="G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4" sqref="A4:D4"/>
    </sheetView>
  </sheetViews>
  <sheetFormatPr defaultRowHeight="15" x14ac:dyDescent="0.25"/>
  <cols>
    <col min="1" max="1" width="7" customWidth="1"/>
    <col min="2" max="2" width="29.5703125" customWidth="1"/>
    <col min="3" max="3" width="34.7109375" customWidth="1"/>
    <col min="4" max="4" width="15.28515625" customWidth="1"/>
  </cols>
  <sheetData>
    <row r="1" spans="1:4" ht="15.75" customHeight="1" x14ac:dyDescent="0.25">
      <c r="A1" s="37" t="s">
        <v>65</v>
      </c>
      <c r="B1" s="37"/>
      <c r="C1" s="37"/>
      <c r="D1" s="37"/>
    </row>
    <row r="2" spans="1:4" ht="33.75" customHeight="1" x14ac:dyDescent="0.25">
      <c r="A2" s="41" t="s">
        <v>66</v>
      </c>
      <c r="B2" s="41"/>
      <c r="C2" s="41"/>
      <c r="D2" s="41"/>
    </row>
    <row r="3" spans="1:4" ht="24.75" customHeight="1" x14ac:dyDescent="0.25">
      <c r="A3" s="41" t="s">
        <v>46</v>
      </c>
      <c r="B3" s="41"/>
      <c r="C3" s="41"/>
      <c r="D3" s="41"/>
    </row>
    <row r="4" spans="1:4" ht="15.75" customHeight="1" x14ac:dyDescent="0.25">
      <c r="A4" s="42" t="s">
        <v>85</v>
      </c>
      <c r="B4" s="42"/>
      <c r="C4" s="42"/>
      <c r="D4" s="42"/>
    </row>
    <row r="5" spans="1:4" ht="15.75" customHeight="1" x14ac:dyDescent="0.25">
      <c r="A5" s="42" t="s">
        <v>2</v>
      </c>
      <c r="B5" s="42"/>
      <c r="C5" s="42"/>
      <c r="D5" s="42"/>
    </row>
    <row r="6" spans="1:4" ht="15.75" x14ac:dyDescent="0.25">
      <c r="A6" s="1"/>
      <c r="B6" s="1"/>
      <c r="C6" s="38" t="s">
        <v>20</v>
      </c>
      <c r="D6" s="38"/>
    </row>
    <row r="7" spans="1:4" s="7" customFormat="1" ht="61.5" customHeight="1" x14ac:dyDescent="0.2">
      <c r="A7" s="34" t="s">
        <v>3</v>
      </c>
      <c r="B7" s="34" t="s">
        <v>67</v>
      </c>
      <c r="C7" s="21" t="s">
        <v>68</v>
      </c>
      <c r="D7" s="25" t="s">
        <v>69</v>
      </c>
    </row>
    <row r="8" spans="1:4" s="7" customFormat="1" ht="33" customHeight="1" x14ac:dyDescent="0.2">
      <c r="A8" s="5">
        <v>1</v>
      </c>
      <c r="B8" s="27" t="s">
        <v>70</v>
      </c>
      <c r="C8" s="27" t="s">
        <v>72</v>
      </c>
      <c r="D8" s="23"/>
    </row>
    <row r="9" spans="1:4" s="7" customFormat="1" ht="33" customHeight="1" x14ac:dyDescent="0.2">
      <c r="A9" s="5">
        <v>2</v>
      </c>
      <c r="B9" s="27" t="s">
        <v>71</v>
      </c>
      <c r="C9" s="27" t="s">
        <v>73</v>
      </c>
      <c r="D9" s="23">
        <v>1400</v>
      </c>
    </row>
    <row r="10" spans="1:4" ht="46.5" customHeight="1" x14ac:dyDescent="0.25">
      <c r="A10" s="44" t="s">
        <v>18</v>
      </c>
      <c r="B10" s="44"/>
      <c r="C10" s="31"/>
      <c r="D10" s="29">
        <f>SUM(D8:D9)</f>
        <v>1400</v>
      </c>
    </row>
    <row r="11" spans="1:4" x14ac:dyDescent="0.25">
      <c r="A11" s="2"/>
      <c r="B11" s="2"/>
      <c r="C11" s="2"/>
      <c r="D11" s="2"/>
    </row>
    <row r="12" spans="1:4" ht="15.75" x14ac:dyDescent="0.25">
      <c r="A12" s="3"/>
      <c r="B12" s="4"/>
      <c r="C12" s="4"/>
      <c r="D12" s="4"/>
    </row>
  </sheetData>
  <mergeCells count="7">
    <mergeCell ref="A10:B10"/>
    <mergeCell ref="A1:D1"/>
    <mergeCell ref="A2:D2"/>
    <mergeCell ref="A3:D3"/>
    <mergeCell ref="A4:D4"/>
    <mergeCell ref="A5:D5"/>
    <mergeCell ref="C6:D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4" sqref="A4:E4"/>
    </sheetView>
  </sheetViews>
  <sheetFormatPr defaultRowHeight="15" x14ac:dyDescent="0.25"/>
  <cols>
    <col min="1" max="1" width="7" customWidth="1"/>
    <col min="2" max="2" width="44.5703125" customWidth="1"/>
    <col min="3" max="5" width="12.140625" customWidth="1"/>
  </cols>
  <sheetData>
    <row r="1" spans="1:5" ht="15.75" customHeight="1" x14ac:dyDescent="0.25">
      <c r="A1" s="37" t="s">
        <v>74</v>
      </c>
      <c r="B1" s="37"/>
      <c r="C1" s="37"/>
      <c r="D1" s="37"/>
      <c r="E1" s="37"/>
    </row>
    <row r="2" spans="1:5" ht="39.75" customHeight="1" x14ac:dyDescent="0.25">
      <c r="A2" s="41" t="s">
        <v>75</v>
      </c>
      <c r="B2" s="41"/>
      <c r="C2" s="41"/>
      <c r="D2" s="41"/>
      <c r="E2" s="41"/>
    </row>
    <row r="3" spans="1:5" ht="24.75" customHeight="1" x14ac:dyDescent="0.25">
      <c r="A3" s="41" t="s">
        <v>79</v>
      </c>
      <c r="B3" s="41"/>
      <c r="C3" s="41"/>
      <c r="D3" s="41"/>
      <c r="E3" s="41"/>
    </row>
    <row r="4" spans="1:5" ht="15.75" customHeight="1" x14ac:dyDescent="0.25">
      <c r="A4" s="42" t="s">
        <v>81</v>
      </c>
      <c r="B4" s="42"/>
      <c r="C4" s="42"/>
      <c r="D4" s="42"/>
      <c r="E4" s="42"/>
    </row>
    <row r="5" spans="1:5" ht="15.75" customHeight="1" x14ac:dyDescent="0.25">
      <c r="A5" s="42" t="s">
        <v>2</v>
      </c>
      <c r="B5" s="42"/>
      <c r="C5" s="42"/>
      <c r="D5" s="42"/>
      <c r="E5" s="42"/>
    </row>
    <row r="6" spans="1:5" ht="15.75" x14ac:dyDescent="0.25">
      <c r="A6" s="1"/>
      <c r="B6" s="1"/>
      <c r="C6" s="38" t="s">
        <v>20</v>
      </c>
      <c r="D6" s="38"/>
      <c r="E6" s="38"/>
    </row>
    <row r="7" spans="1:5" s="7" customFormat="1" ht="61.5" customHeight="1" x14ac:dyDescent="0.2">
      <c r="A7" s="34" t="s">
        <v>3</v>
      </c>
      <c r="B7" s="34" t="s">
        <v>4</v>
      </c>
      <c r="C7" s="21" t="s">
        <v>78</v>
      </c>
      <c r="D7" s="25" t="s">
        <v>64</v>
      </c>
      <c r="E7" s="25" t="s">
        <v>76</v>
      </c>
    </row>
    <row r="8" spans="1:5" s="7" customFormat="1" ht="129" customHeight="1" x14ac:dyDescent="0.2">
      <c r="A8" s="5">
        <v>1</v>
      </c>
      <c r="B8" s="27" t="s">
        <v>77</v>
      </c>
      <c r="C8" s="23">
        <v>3100</v>
      </c>
      <c r="D8" s="6">
        <v>310</v>
      </c>
      <c r="E8" s="23">
        <f>C8-D8</f>
        <v>2790</v>
      </c>
    </row>
    <row r="9" spans="1:5" ht="46.5" customHeight="1" x14ac:dyDescent="0.25">
      <c r="A9" s="44" t="s">
        <v>18</v>
      </c>
      <c r="B9" s="44"/>
      <c r="C9" s="33">
        <f>SUM(C8)</f>
        <v>3100</v>
      </c>
      <c r="D9" s="31">
        <f>SUM(D8)</f>
        <v>310</v>
      </c>
      <c r="E9" s="29">
        <f>SUM(E8)</f>
        <v>2790</v>
      </c>
    </row>
    <row r="10" spans="1:5" x14ac:dyDescent="0.25">
      <c r="A10" s="2"/>
      <c r="B10" s="2"/>
      <c r="C10" s="2"/>
      <c r="D10" s="2"/>
      <c r="E10" s="2"/>
    </row>
    <row r="11" spans="1:5" ht="15.75" x14ac:dyDescent="0.25">
      <c r="A11" s="3"/>
      <c r="B11" s="4"/>
      <c r="C11" s="4"/>
      <c r="D11" s="4"/>
      <c r="E11" s="4"/>
    </row>
  </sheetData>
  <mergeCells count="7">
    <mergeCell ref="A9:B9"/>
    <mergeCell ref="A1:E1"/>
    <mergeCell ref="A2:E2"/>
    <mergeCell ref="A3:E3"/>
    <mergeCell ref="A4:E4"/>
    <mergeCell ref="A5:E5"/>
    <mergeCell ref="C6:E6"/>
  </mergeCells>
  <pageMargins left="0.7" right="0.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B01</vt:lpstr>
      <vt:lpstr>B02</vt:lpstr>
      <vt:lpstr>B03</vt:lpstr>
      <vt:lpstr>B04</vt:lpstr>
      <vt:lpstr>B05</vt:lpstr>
      <vt:lpstr>B05a</vt:lpstr>
      <vt:lpstr>B05b</vt:lpstr>
      <vt:lpstr>B05c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2024-01-29T03:43:32Z</cp:lastPrinted>
  <dcterms:created xsi:type="dcterms:W3CDTF">2024-01-29T01:54:34Z</dcterms:created>
  <dcterms:modified xsi:type="dcterms:W3CDTF">2024-01-29T07:17:27Z</dcterms:modified>
</cp:coreProperties>
</file>