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5" yWindow="-60" windowWidth="20325" windowHeight="11100" firstSheet="1" activeTab="1"/>
  </bookViews>
  <sheets>
    <sheet name="foxz" sheetId="2" state="veryHidden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2" i="1"/>
  <c r="F11" i="1"/>
  <c r="F50" i="1" l="1"/>
  <c r="F49" i="1"/>
  <c r="F48" i="1"/>
  <c r="F47" i="1"/>
  <c r="F46" i="1"/>
  <c r="F45" i="1"/>
  <c r="F44" i="1"/>
  <c r="F15" i="1" l="1"/>
  <c r="F8" i="1"/>
  <c r="F42" i="1" l="1"/>
  <c r="F9" i="1" l="1"/>
  <c r="F10" i="1"/>
  <c r="F13" i="1"/>
  <c r="F7" i="1"/>
  <c r="F30" i="1"/>
  <c r="F31" i="1"/>
  <c r="F32" i="1"/>
  <c r="F33" i="1"/>
  <c r="F34" i="1"/>
  <c r="F35" i="1"/>
  <c r="F36" i="1"/>
  <c r="F37" i="1"/>
  <c r="F38" i="1"/>
  <c r="F39" i="1"/>
  <c r="F40" i="1"/>
  <c r="F41" i="1"/>
  <c r="F14" i="1"/>
  <c r="F6" i="1" l="1"/>
  <c r="F29" i="1"/>
</calcChain>
</file>

<file path=xl/sharedStrings.xml><?xml version="1.0" encoding="utf-8"?>
<sst xmlns="http://schemas.openxmlformats.org/spreadsheetml/2006/main" count="129" uniqueCount="92">
  <si>
    <t>STT</t>
  </si>
  <si>
    <t>Tên trang thiết bị</t>
  </si>
  <si>
    <t>Đơn vị</t>
  </si>
  <si>
    <t>Số lượng</t>
  </si>
  <si>
    <t>Đơn giá</t>
  </si>
  <si>
    <t>Thành tiền</t>
  </si>
  <si>
    <t>I</t>
  </si>
  <si>
    <t>Trang thiết bị thực hiện các hoạt động tiếp nhận, phân loại cai nghiện</t>
  </si>
  <si>
    <t>Tivi</t>
  </si>
  <si>
    <t>II</t>
  </si>
  <si>
    <t xml:space="preserve"> Giường bệnh</t>
  </si>
  <si>
    <t>Đèn bàn khám bệnh</t>
  </si>
  <si>
    <t>Huyết áp kế</t>
  </si>
  <si>
    <t>Ống nghe bệnh</t>
  </si>
  <si>
    <t>Nhiệt kế</t>
  </si>
  <si>
    <t>Búa thử phản xạ</t>
  </si>
  <si>
    <t>Cọc treo dịch truyền</t>
  </si>
  <si>
    <t>Đèn pin soi đồng tử</t>
  </si>
  <si>
    <t>Kẹp phẫu tích không mấu</t>
  </si>
  <si>
    <t>Kéo cắt bông gạc</t>
  </si>
  <si>
    <t>Khay đựng dụng cụ nông</t>
  </si>
  <si>
    <t>Nhiệt kế phòng</t>
  </si>
  <si>
    <t>Bộ dụng cụ cấp cứu</t>
  </si>
  <si>
    <t>Bô tròn</t>
  </si>
  <si>
    <t>III</t>
  </si>
  <si>
    <t>IV</t>
  </si>
  <si>
    <t>Thuốc điều trị nhiễm trùng cơ hội và thuốc thông thường hạ sốt, giảm đau, bù nước điện giải, dịch truyển</t>
  </si>
  <si>
    <t>Chai</t>
  </si>
  <si>
    <t>Đồng hồ treo tường</t>
  </si>
  <si>
    <t>Bộ</t>
  </si>
  <si>
    <t>Bàn làm việc KT: 1,2x0,6m</t>
  </si>
  <si>
    <t>Chiếc</t>
  </si>
  <si>
    <t>Dây cáp mạng chưa đầu nối U/UTP CAT6 DS- 1 LN6U-G</t>
  </si>
  <si>
    <t>Dây HDMI 10m Arigatoo</t>
  </si>
  <si>
    <t>Chuột máy tính không dây Kenoo M102 màu đen và xanh</t>
  </si>
  <si>
    <t>Ổ cứng HDD WD Purple 3TB WD</t>
  </si>
  <si>
    <t>Ghế băng ngồi chờ 4 chỗ</t>
  </si>
  <si>
    <t>Dãy</t>
  </si>
  <si>
    <t>Ghế gấp</t>
  </si>
  <si>
    <t>Tủ đựng tài liệu 4 ngăn 1,2m</t>
  </si>
  <si>
    <t>Tủ sắt 2 cánh kính (đựng thuốc cấp cứu)</t>
  </si>
  <si>
    <t>Moxilen 500mg (amoxicillin)</t>
  </si>
  <si>
    <t>Viên</t>
  </si>
  <si>
    <t>Supetrim 480</t>
  </si>
  <si>
    <t>Gói</t>
  </si>
  <si>
    <t>Metronidazol 400mg</t>
  </si>
  <si>
    <t>Paracetamol 500mg</t>
  </si>
  <si>
    <t>Tobramycin 0,3%, 5ml</t>
  </si>
  <si>
    <t>Lọ</t>
  </si>
  <si>
    <t>Natri clorid 0,9%, 500ml</t>
  </si>
  <si>
    <t>Glucose 5%, 500ml</t>
  </si>
  <si>
    <t>Tháo dỡ cửa sổ, hoa sắt cửa sổ</t>
  </si>
  <si>
    <t>Xây tường thẳng gạch bê tông (10,5x6x22)cm, chiều dày 10,5cm, chiều cao &lt;= 6m, vữa XM mác 75</t>
  </si>
  <si>
    <t>m3</t>
  </si>
  <si>
    <t>Trát tường trong, chiều dày trát 1,5cm, vữa XM mác 75</t>
  </si>
  <si>
    <t>m2</t>
  </si>
  <si>
    <t>Sơn dầm, trần, cột, tường trong nhà không bả bằng sơn các loại, 1 nước lót, 2 nước phủ</t>
  </si>
  <si>
    <t>Phá dỡ kết cấu gạch đá bằng máy khoan bê tông 1,5kW</t>
  </si>
  <si>
    <t>Bốc xếp vật liệu rời lên phương tiện vận chuyển bằng thủ công - vữa, gạch đá các loại</t>
  </si>
  <si>
    <t>Vận chuyển phế thải trong phạm vi 1000m bằng ô tô 5 tấn</t>
  </si>
  <si>
    <t>Đắp cát công trình bằng thủ công, đắp nền móng công trình</t>
  </si>
  <si>
    <t>Đổ bê tông thủ công bằng máy trộn, bê tông nền, đá 1x2, mác 200</t>
  </si>
  <si>
    <t>Lát nền, sàn, kích thước gạch &lt;=0,36m2, vữa XM mác 75</t>
  </si>
  <si>
    <t>Lắp đặt chậu xí xổm</t>
  </si>
  <si>
    <t>bộ</t>
  </si>
  <si>
    <t xml:space="preserve">Cửa đi, hoa sắt cửa sắt hộp </t>
  </si>
  <si>
    <t>Trần tôn lõi PU 3 lớp dày 16mm (tôn +PU+tôn)</t>
  </si>
  <si>
    <t>Kéo thẳng, nhọn 145mm</t>
  </si>
  <si>
    <t>toản</t>
  </si>
  <si>
    <t>Camera quan sát DS-   2CD1023G0E-I(L)</t>
  </si>
  <si>
    <t>Camera quan sát  DS-2CD1123G0E-I(L)</t>
  </si>
  <si>
    <t>Bộ kéo dài HDMI + USB  sang Lan 150m Ugreen 70438</t>
  </si>
  <si>
    <t>Bộ kéo dài HDMI + USB  sang Lan 150m Ugreen 60323</t>
  </si>
  <si>
    <t>Thi Công lắp đặt hệ thống camera giám sát</t>
  </si>
  <si>
    <t>Cường</t>
  </si>
  <si>
    <t>Máy tính</t>
  </si>
  <si>
    <t>Điều hòa nhiệt độ in vec tơ 12000</t>
  </si>
  <si>
    <t>Cái</t>
  </si>
  <si>
    <t>Cải tạo, sửa chữa cơ sở vật chất của cơ sở cai nghiện ma túy (làm tròn)</t>
  </si>
  <si>
    <t>Trang thiết bị thực hiện các hoạt động cắt cơn, giải độc, điều trị rối loạn tâm thần, điều trị các bệnh lý khác</t>
  </si>
  <si>
    <t xml:space="preserve">            ĐVT: đồng</t>
  </si>
  <si>
    <t>Máy in</t>
  </si>
  <si>
    <t xml:space="preserve">Cái </t>
  </si>
  <si>
    <t>Ccái</t>
  </si>
  <si>
    <t>Công</t>
  </si>
  <si>
    <t>Thiết bị chuyển mạch cáp nguồn DS-3E0109P-E/M (B) 8 cổng POE</t>
  </si>
  <si>
    <t>Mét</t>
  </si>
  <si>
    <t>Mắt</t>
  </si>
  <si>
    <t>Dây</t>
  </si>
  <si>
    <t xml:space="preserve">CHI TIẾT DANH MỤC MUA SẮM, TÀI SẢN, TBYT, THUỐC…CƠ SỞ CAI NGHIỆN MA TÚY </t>
  </si>
  <si>
    <t>(Kèm theo Quyết số  758/QĐ-TTYT  ngày 27/12/2022 của Trung tâm Y tế huyện Yên Dũng)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</si>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</sst>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rgb="FF000000"/>
      <name val="Times New Roman"/>
      <family val="1"/>
      <charset val="163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166" fontId="3" fillId="0" borderId="1" xfId="1" applyNumberFormat="1" applyFont="1" applyBorder="1" applyAlignment="1">
      <alignment vertical="center" wrapText="1"/>
    </xf>
    <xf numFmtId="0" fontId="0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7" fontId="0" fillId="0" borderId="0" xfId="0" applyNumberFormat="1"/>
    <xf numFmtId="37" fontId="7" fillId="0" borderId="0" xfId="0" applyNumberFormat="1" applyFont="1"/>
    <xf numFmtId="37" fontId="0" fillId="0" borderId="0" xfId="0" applyNumberFormat="1" applyFill="1"/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vertical="center" wrapText="1"/>
    </xf>
    <xf numFmtId="37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8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9" fillId="0" borderId="0" xfId="0" applyFont="1" applyBorder="1" applyAlignment="1">
      <alignment horizontal="center"/>
    </xf>
    <xf numFmtId="38" fontId="9" fillId="0" borderId="0" xfId="0" applyNumberFormat="1" applyFont="1" applyBorder="1" applyAlignment="1">
      <alignment horizontal="center"/>
    </xf>
    <xf numFmtId="38" fontId="0" fillId="0" borderId="0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37" fontId="5" fillId="0" borderId="0" xfId="0" applyNumberFormat="1" applyFont="1" applyBorder="1"/>
    <xf numFmtId="3" fontId="0" fillId="0" borderId="0" xfId="0" applyNumberFormat="1" applyFont="1" applyBorder="1"/>
    <xf numFmtId="37" fontId="0" fillId="0" borderId="0" xfId="0" applyNumberFormat="1" applyFont="1" applyBorder="1"/>
    <xf numFmtId="37" fontId="7" fillId="0" borderId="0" xfId="0" applyNumberFormat="1" applyFont="1" applyBorder="1"/>
    <xf numFmtId="166" fontId="0" fillId="0" borderId="0" xfId="0" applyNumberFormat="1" applyFont="1" applyFill="1"/>
    <xf numFmtId="166" fontId="11" fillId="0" borderId="0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166" fontId="12" fillId="0" borderId="0" xfId="0" applyNumberFormat="1" applyFont="1"/>
    <xf numFmtId="0" fontId="12" fillId="0" borderId="0" xfId="0" applyFont="1" applyFill="1"/>
    <xf numFmtId="166" fontId="14" fillId="0" borderId="0" xfId="0" applyNumberFormat="1" applyFont="1" applyFill="1" applyBorder="1"/>
    <xf numFmtId="0" fontId="12" fillId="0" borderId="0" xfId="0" applyFont="1" applyFill="1" applyBorder="1"/>
    <xf numFmtId="166" fontId="9" fillId="0" borderId="0" xfId="0" applyNumberFormat="1" applyFont="1" applyBorder="1"/>
    <xf numFmtId="0" fontId="9" fillId="0" borderId="0" xfId="0" applyFont="1"/>
    <xf numFmtId="37" fontId="12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/>
    </xf>
    <xf numFmtId="166" fontId="17" fillId="0" borderId="1" xfId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Protection="1"/>
    <xf numFmtId="166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1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166" fontId="8" fillId="0" borderId="4" xfId="1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justify" vertical="center" wrapText="1"/>
    </xf>
    <xf numFmtId="166" fontId="8" fillId="0" borderId="6" xfId="1" applyNumberFormat="1" applyFont="1" applyFill="1" applyBorder="1" applyAlignment="1">
      <alignment vertical="center" wrapText="1"/>
    </xf>
    <xf numFmtId="165" fontId="8" fillId="0" borderId="7" xfId="0" applyNumberFormat="1" applyFont="1" applyFill="1" applyBorder="1" applyAlignment="1">
      <alignment vertical="center" wrapText="1"/>
    </xf>
    <xf numFmtId="165" fontId="8" fillId="0" borderId="6" xfId="1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2" fillId="0" borderId="6" xfId="0" applyFont="1" applyBorder="1" applyAlignment="1">
      <alignment horizontal="center"/>
    </xf>
    <xf numFmtId="37" fontId="2" fillId="0" borderId="6" xfId="0" applyNumberFormat="1" applyFont="1" applyBorder="1"/>
    <xf numFmtId="0" fontId="8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right" vertical="center"/>
    </xf>
    <xf numFmtId="165" fontId="6" fillId="2" borderId="8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165" fontId="8" fillId="0" borderId="4" xfId="1" applyNumberFormat="1" applyFont="1" applyBorder="1" applyAlignment="1">
      <alignment vertical="center" wrapText="1"/>
    </xf>
    <xf numFmtId="165" fontId="8" fillId="0" borderId="5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165" fontId="8" fillId="0" borderId="6" xfId="1" applyNumberFormat="1" applyFont="1" applyBorder="1" applyAlignment="1">
      <alignment vertical="center" wrapText="1"/>
    </xf>
    <xf numFmtId="165" fontId="8" fillId="0" borderId="7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166" fontId="8" fillId="0" borderId="8" xfId="1" applyNumberFormat="1" applyFont="1" applyBorder="1" applyAlignment="1">
      <alignment vertical="center" wrapText="1"/>
    </xf>
    <xf numFmtId="165" fontId="8" fillId="0" borderId="9" xfId="0" applyNumberFormat="1" applyFont="1" applyBorder="1" applyAlignment="1">
      <alignment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166" fontId="8" fillId="0" borderId="4" xfId="0" applyNumberFormat="1" applyFont="1" applyFill="1" applyBorder="1" applyAlignment="1" applyProtection="1">
      <alignment horizontal="center" vertical="center" wrapText="1"/>
    </xf>
    <xf numFmtId="3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66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66" fontId="8" fillId="0" borderId="6" xfId="0" applyNumberFormat="1" applyFont="1" applyFill="1" applyBorder="1" applyAlignment="1" applyProtection="1">
      <alignment horizontal="center" vertical="center" wrapText="1"/>
    </xf>
    <xf numFmtId="3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16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166" fontId="8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58" workbookViewId="0">
      <selection activeCell="A7" sqref="A7:XFD12"/>
    </sheetView>
  </sheetViews>
  <sheetFormatPr defaultRowHeight="15" x14ac:dyDescent="0.25"/>
  <cols>
    <col min="1" max="1" width="5" style="8" customWidth="1"/>
    <col min="2" max="2" width="42.7109375" customWidth="1"/>
    <col min="3" max="3" width="11" customWidth="1"/>
    <col min="4" max="4" width="9.85546875" style="29" customWidth="1"/>
    <col min="5" max="5" width="13.42578125" customWidth="1"/>
    <col min="6" max="6" width="17" customWidth="1"/>
    <col min="8" max="8" width="14" bestFit="1" customWidth="1"/>
    <col min="9" max="9" width="13.42578125" customWidth="1"/>
    <col min="10" max="10" width="10.140625" bestFit="1" customWidth="1"/>
    <col min="11" max="11" width="10.5703125" customWidth="1"/>
    <col min="12" max="12" width="10.85546875" bestFit="1" customWidth="1"/>
    <col min="13" max="13" width="9.85546875" bestFit="1" customWidth="1"/>
    <col min="14" max="14" width="10.85546875" bestFit="1" customWidth="1"/>
  </cols>
  <sheetData>
    <row r="1" spans="1:14" s="2" customFormat="1" ht="15.75" x14ac:dyDescent="0.25">
      <c r="A1" s="127" t="s">
        <v>89</v>
      </c>
      <c r="B1" s="127"/>
      <c r="C1" s="127"/>
      <c r="D1" s="127"/>
      <c r="E1" s="127"/>
      <c r="F1" s="127"/>
      <c r="G1" s="37"/>
      <c r="H1" s="37"/>
    </row>
    <row r="2" spans="1:14" s="2" customFormat="1" ht="20.25" customHeight="1" x14ac:dyDescent="0.25">
      <c r="A2" s="128" t="s">
        <v>90</v>
      </c>
      <c r="B2" s="128"/>
      <c r="C2" s="128"/>
      <c r="D2" s="128"/>
      <c r="E2" s="128"/>
      <c r="F2" s="128"/>
      <c r="G2" s="37"/>
      <c r="H2" s="37"/>
    </row>
    <row r="3" spans="1:14" s="2" customFormat="1" ht="18" customHeight="1" x14ac:dyDescent="0.25">
      <c r="A3" s="30"/>
      <c r="B3" s="37"/>
      <c r="C3" s="37"/>
      <c r="D3" s="38"/>
      <c r="E3" s="129" t="s">
        <v>80</v>
      </c>
      <c r="F3" s="129"/>
      <c r="G3" s="37"/>
      <c r="H3" s="37"/>
    </row>
    <row r="4" spans="1:14" ht="23.25" customHeight="1" x14ac:dyDescent="0.25">
      <c r="A4" s="7" t="s">
        <v>0</v>
      </c>
      <c r="B4" s="39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40"/>
      <c r="H4" s="40"/>
    </row>
    <row r="5" spans="1:14" ht="20.25" customHeight="1" x14ac:dyDescent="0.25">
      <c r="A5" s="7"/>
      <c r="B5" s="39" t="s">
        <v>91</v>
      </c>
      <c r="C5" s="1"/>
      <c r="D5" s="1"/>
      <c r="E5" s="1"/>
      <c r="F5" s="130">
        <f>F6+F29+F43+F51</f>
        <v>218314800</v>
      </c>
      <c r="G5" s="40"/>
      <c r="H5" s="40"/>
    </row>
    <row r="6" spans="1:14" ht="34.5" customHeight="1" x14ac:dyDescent="0.25">
      <c r="A6" s="1" t="s">
        <v>6</v>
      </c>
      <c r="B6" s="41" t="s">
        <v>7</v>
      </c>
      <c r="C6" s="3"/>
      <c r="D6" s="1"/>
      <c r="E6" s="3"/>
      <c r="F6" s="4">
        <f>F7+F8+F9+F10+F11+F12+F13+F14+F15+F16+F17+F18+F19+F20+F21+F22+F23+F24+F25+F26+F27+F28</f>
        <v>125910150</v>
      </c>
      <c r="G6" s="40"/>
      <c r="H6" s="42"/>
    </row>
    <row r="7" spans="1:14" s="5" customFormat="1" ht="21" customHeight="1" x14ac:dyDescent="0.25">
      <c r="A7" s="58">
        <v>1</v>
      </c>
      <c r="B7" s="59" t="s">
        <v>30</v>
      </c>
      <c r="C7" s="58" t="s">
        <v>31</v>
      </c>
      <c r="D7" s="58">
        <v>2</v>
      </c>
      <c r="E7" s="60">
        <v>1296000</v>
      </c>
      <c r="F7" s="60">
        <f>D7*E7</f>
        <v>2592000</v>
      </c>
      <c r="G7" s="40"/>
      <c r="H7" s="43"/>
      <c r="I7" s="35"/>
    </row>
    <row r="8" spans="1:14" s="5" customFormat="1" ht="21" customHeight="1" x14ac:dyDescent="0.25">
      <c r="A8" s="61">
        <v>2</v>
      </c>
      <c r="B8" s="62" t="s">
        <v>36</v>
      </c>
      <c r="C8" s="61" t="s">
        <v>37</v>
      </c>
      <c r="D8" s="61">
        <v>2</v>
      </c>
      <c r="E8" s="63">
        <v>2268000</v>
      </c>
      <c r="F8" s="63">
        <f t="shared" ref="F8:F13" si="0">D8*E8</f>
        <v>4536000</v>
      </c>
      <c r="G8" s="40"/>
      <c r="H8" s="44"/>
      <c r="I8" s="36"/>
      <c r="J8" s="25"/>
      <c r="K8" s="25"/>
      <c r="L8" s="25"/>
      <c r="M8" s="25"/>
      <c r="N8" s="25"/>
    </row>
    <row r="9" spans="1:14" s="5" customFormat="1" ht="21" customHeight="1" x14ac:dyDescent="0.25">
      <c r="A9" s="61">
        <v>3</v>
      </c>
      <c r="B9" s="62" t="s">
        <v>76</v>
      </c>
      <c r="C9" s="61" t="s">
        <v>83</v>
      </c>
      <c r="D9" s="61">
        <v>1</v>
      </c>
      <c r="E9" s="63">
        <v>12000000</v>
      </c>
      <c r="F9" s="63">
        <f t="shared" si="0"/>
        <v>12000000</v>
      </c>
      <c r="G9" s="45"/>
      <c r="H9" s="46"/>
      <c r="I9" s="31"/>
      <c r="J9" s="32"/>
      <c r="K9" s="32"/>
      <c r="L9" s="25"/>
      <c r="M9" s="25"/>
      <c r="N9" s="25"/>
    </row>
    <row r="10" spans="1:14" s="5" customFormat="1" ht="21" customHeight="1" x14ac:dyDescent="0.25">
      <c r="A10" s="61">
        <v>4</v>
      </c>
      <c r="B10" s="62" t="s">
        <v>38</v>
      </c>
      <c r="C10" s="61" t="s">
        <v>31</v>
      </c>
      <c r="D10" s="61">
        <v>2</v>
      </c>
      <c r="E10" s="63">
        <v>270000</v>
      </c>
      <c r="F10" s="63">
        <f t="shared" si="0"/>
        <v>540000</v>
      </c>
      <c r="G10" s="40"/>
      <c r="H10" s="37"/>
      <c r="I10" s="33"/>
      <c r="J10" s="32"/>
      <c r="K10" s="32"/>
      <c r="L10" s="25"/>
      <c r="M10" s="25"/>
      <c r="N10" s="25"/>
    </row>
    <row r="11" spans="1:14" s="5" customFormat="1" ht="21" customHeight="1" x14ac:dyDescent="0.25">
      <c r="A11" s="61">
        <v>5</v>
      </c>
      <c r="B11" s="62" t="s">
        <v>28</v>
      </c>
      <c r="C11" s="61" t="s">
        <v>31</v>
      </c>
      <c r="D11" s="61">
        <v>1</v>
      </c>
      <c r="E11" s="63">
        <v>350150</v>
      </c>
      <c r="F11" s="64">
        <f t="shared" si="0"/>
        <v>350150</v>
      </c>
      <c r="G11" s="40"/>
      <c r="H11" s="37"/>
      <c r="I11" s="33"/>
      <c r="J11" s="32"/>
      <c r="K11" s="32"/>
      <c r="L11" s="28"/>
      <c r="M11" s="28"/>
      <c r="N11" s="28"/>
    </row>
    <row r="12" spans="1:14" s="5" customFormat="1" ht="21" customHeight="1" x14ac:dyDescent="0.25">
      <c r="A12" s="61">
        <v>6</v>
      </c>
      <c r="B12" s="62" t="s">
        <v>23</v>
      </c>
      <c r="C12" s="61" t="s">
        <v>77</v>
      </c>
      <c r="D12" s="61">
        <v>8</v>
      </c>
      <c r="E12" s="63">
        <v>25000</v>
      </c>
      <c r="F12" s="64">
        <f t="shared" si="0"/>
        <v>200000</v>
      </c>
      <c r="G12" s="40"/>
      <c r="H12" s="37"/>
      <c r="I12" s="33"/>
      <c r="J12" s="32"/>
      <c r="K12" s="32"/>
      <c r="L12" s="28"/>
      <c r="M12" s="28"/>
      <c r="N12" s="28"/>
    </row>
    <row r="13" spans="1:14" s="5" customFormat="1" ht="24" customHeight="1" x14ac:dyDescent="0.25">
      <c r="A13" s="61">
        <v>7</v>
      </c>
      <c r="B13" s="62" t="s">
        <v>39</v>
      </c>
      <c r="C13" s="61" t="s">
        <v>31</v>
      </c>
      <c r="D13" s="61">
        <v>3</v>
      </c>
      <c r="E13" s="63">
        <v>3078000</v>
      </c>
      <c r="F13" s="63">
        <f t="shared" si="0"/>
        <v>9234000</v>
      </c>
      <c r="G13" s="40"/>
      <c r="H13" s="37"/>
      <c r="I13" s="34"/>
      <c r="J13" s="32"/>
      <c r="K13" s="32"/>
      <c r="L13" s="28"/>
      <c r="M13" s="28"/>
      <c r="N13" s="28"/>
    </row>
    <row r="14" spans="1:14" s="6" customFormat="1" ht="21.75" customHeight="1" x14ac:dyDescent="0.25">
      <c r="A14" s="61">
        <v>8</v>
      </c>
      <c r="B14" s="62" t="s">
        <v>10</v>
      </c>
      <c r="C14" s="61" t="s">
        <v>82</v>
      </c>
      <c r="D14" s="61">
        <v>8</v>
      </c>
      <c r="E14" s="65">
        <v>2310000</v>
      </c>
      <c r="F14" s="64">
        <f>D14*E14</f>
        <v>18480000</v>
      </c>
      <c r="G14" s="47"/>
      <c r="H14" s="26"/>
      <c r="I14" s="22"/>
      <c r="J14" s="23"/>
      <c r="K14" s="23"/>
      <c r="L14" s="23"/>
    </row>
    <row r="15" spans="1:14" s="5" customFormat="1" ht="23.25" customHeight="1" x14ac:dyDescent="0.25">
      <c r="A15" s="61">
        <v>9</v>
      </c>
      <c r="B15" s="62" t="s">
        <v>40</v>
      </c>
      <c r="C15" s="61" t="s">
        <v>31</v>
      </c>
      <c r="D15" s="61">
        <v>1</v>
      </c>
      <c r="E15" s="63">
        <v>3078000</v>
      </c>
      <c r="F15" s="63">
        <f>D15*E15</f>
        <v>3078000</v>
      </c>
      <c r="G15" s="40"/>
      <c r="H15" s="38"/>
      <c r="I15" s="24"/>
      <c r="J15" s="25"/>
      <c r="K15" s="25"/>
      <c r="L15" s="25"/>
    </row>
    <row r="16" spans="1:14" s="5" customFormat="1" ht="21" customHeight="1" x14ac:dyDescent="0.25">
      <c r="A16" s="66">
        <v>10</v>
      </c>
      <c r="B16" s="67" t="s">
        <v>75</v>
      </c>
      <c r="C16" s="61" t="s">
        <v>29</v>
      </c>
      <c r="D16" s="68">
        <v>2</v>
      </c>
      <c r="E16" s="69">
        <v>12650000</v>
      </c>
      <c r="F16" s="69">
        <f>D16*E16</f>
        <v>25300000</v>
      </c>
      <c r="G16" s="40"/>
      <c r="H16" s="38"/>
      <c r="I16" s="24"/>
      <c r="J16" s="25"/>
      <c r="K16" s="25"/>
      <c r="L16" s="25"/>
    </row>
    <row r="17" spans="1:12" s="5" customFormat="1" ht="21" customHeight="1" x14ac:dyDescent="0.25">
      <c r="A17" s="66">
        <v>11</v>
      </c>
      <c r="B17" s="67" t="s">
        <v>81</v>
      </c>
      <c r="C17" s="61" t="s">
        <v>31</v>
      </c>
      <c r="D17" s="68">
        <v>2</v>
      </c>
      <c r="E17" s="69">
        <v>3800000</v>
      </c>
      <c r="F17" s="69">
        <f>D17*E17</f>
        <v>7600000</v>
      </c>
      <c r="G17" s="40"/>
      <c r="H17" s="38"/>
      <c r="I17" s="24"/>
      <c r="J17" s="25"/>
      <c r="K17" s="25"/>
      <c r="L17" s="25"/>
    </row>
    <row r="18" spans="1:12" s="5" customFormat="1" ht="21" customHeight="1" x14ac:dyDescent="0.25">
      <c r="A18" s="66">
        <v>12</v>
      </c>
      <c r="B18" s="67" t="s">
        <v>8</v>
      </c>
      <c r="C18" s="61" t="s">
        <v>77</v>
      </c>
      <c r="D18" s="68">
        <v>1</v>
      </c>
      <c r="E18" s="69">
        <v>12000000</v>
      </c>
      <c r="F18" s="69">
        <f>D18*E18</f>
        <v>12000000</v>
      </c>
      <c r="G18" s="40"/>
      <c r="H18" s="38"/>
      <c r="I18" s="24"/>
      <c r="J18" s="25"/>
      <c r="K18" s="25"/>
      <c r="L18" s="25"/>
    </row>
    <row r="19" spans="1:12" s="5" customFormat="1" ht="22.5" customHeight="1" x14ac:dyDescent="0.25">
      <c r="A19" s="66">
        <v>13</v>
      </c>
      <c r="B19" s="70" t="s">
        <v>69</v>
      </c>
      <c r="C19" s="61" t="s">
        <v>31</v>
      </c>
      <c r="D19" s="71">
        <v>3</v>
      </c>
      <c r="E19" s="72">
        <v>1150000</v>
      </c>
      <c r="F19" s="73">
        <f t="shared" ref="F19:F28" si="1">E19*D19</f>
        <v>3450000</v>
      </c>
      <c r="G19" s="40"/>
      <c r="H19" s="48"/>
      <c r="I19" s="24"/>
      <c r="J19" s="25"/>
      <c r="K19" s="25"/>
      <c r="L19" s="25"/>
    </row>
    <row r="20" spans="1:12" s="5" customFormat="1" ht="23.25" customHeight="1" x14ac:dyDescent="0.25">
      <c r="A20" s="66">
        <v>14</v>
      </c>
      <c r="B20" s="70" t="s">
        <v>70</v>
      </c>
      <c r="C20" s="61" t="s">
        <v>31</v>
      </c>
      <c r="D20" s="71">
        <v>8</v>
      </c>
      <c r="E20" s="72">
        <v>1150000</v>
      </c>
      <c r="F20" s="73">
        <f t="shared" si="1"/>
        <v>9200000</v>
      </c>
      <c r="G20" s="40"/>
      <c r="H20" s="49"/>
      <c r="I20" s="24"/>
      <c r="J20" s="25"/>
      <c r="K20" s="25"/>
      <c r="L20" s="25"/>
    </row>
    <row r="21" spans="1:12" s="5" customFormat="1" ht="30.75" customHeight="1" x14ac:dyDescent="0.25">
      <c r="A21" s="66">
        <v>15</v>
      </c>
      <c r="B21" s="70" t="s">
        <v>85</v>
      </c>
      <c r="C21" s="61" t="s">
        <v>77</v>
      </c>
      <c r="D21" s="71">
        <v>1</v>
      </c>
      <c r="E21" s="72">
        <v>1550000</v>
      </c>
      <c r="F21" s="73">
        <f t="shared" si="1"/>
        <v>1550000</v>
      </c>
      <c r="G21" s="40"/>
      <c r="H21" s="126"/>
      <c r="I21" s="24"/>
      <c r="J21" s="25"/>
      <c r="K21" s="25"/>
      <c r="L21" s="25"/>
    </row>
    <row r="22" spans="1:12" s="5" customFormat="1" ht="33.75" customHeight="1" x14ac:dyDescent="0.25">
      <c r="A22" s="66">
        <v>16</v>
      </c>
      <c r="B22" s="70" t="s">
        <v>32</v>
      </c>
      <c r="C22" s="61" t="s">
        <v>86</v>
      </c>
      <c r="D22" s="71">
        <v>360</v>
      </c>
      <c r="E22" s="72">
        <v>15000</v>
      </c>
      <c r="F22" s="73">
        <f t="shared" si="1"/>
        <v>5400000</v>
      </c>
      <c r="G22" s="40"/>
      <c r="H22" s="38"/>
      <c r="I22" s="24"/>
      <c r="J22" s="25"/>
      <c r="K22" s="25"/>
      <c r="L22" s="25"/>
    </row>
    <row r="23" spans="1:12" s="5" customFormat="1" ht="33.75" customHeight="1" x14ac:dyDescent="0.25">
      <c r="A23" s="66">
        <v>17</v>
      </c>
      <c r="B23" s="70" t="s">
        <v>71</v>
      </c>
      <c r="C23" s="61" t="s">
        <v>31</v>
      </c>
      <c r="D23" s="71">
        <v>1</v>
      </c>
      <c r="E23" s="72">
        <v>2100000</v>
      </c>
      <c r="F23" s="73">
        <f t="shared" si="1"/>
        <v>2100000</v>
      </c>
      <c r="G23" s="40"/>
      <c r="H23" s="38"/>
      <c r="I23" s="24"/>
      <c r="J23" s="25"/>
      <c r="K23" s="25"/>
      <c r="L23" s="25"/>
    </row>
    <row r="24" spans="1:12" s="5" customFormat="1" ht="33.75" customHeight="1" x14ac:dyDescent="0.25">
      <c r="A24" s="66">
        <v>18</v>
      </c>
      <c r="B24" s="70" t="s">
        <v>72</v>
      </c>
      <c r="C24" s="61" t="s">
        <v>31</v>
      </c>
      <c r="D24" s="71">
        <v>1</v>
      </c>
      <c r="E24" s="72">
        <v>2100000</v>
      </c>
      <c r="F24" s="73">
        <f t="shared" si="1"/>
        <v>2100000</v>
      </c>
      <c r="G24" s="40"/>
      <c r="H24" s="38"/>
      <c r="I24" s="24"/>
      <c r="J24" s="25"/>
      <c r="K24" s="25"/>
      <c r="L24" s="25"/>
    </row>
    <row r="25" spans="1:12" s="5" customFormat="1" ht="22.5" customHeight="1" x14ac:dyDescent="0.25">
      <c r="A25" s="66">
        <v>19</v>
      </c>
      <c r="B25" s="70" t="s">
        <v>73</v>
      </c>
      <c r="C25" s="61" t="s">
        <v>87</v>
      </c>
      <c r="D25" s="71">
        <v>11</v>
      </c>
      <c r="E25" s="72">
        <v>250000</v>
      </c>
      <c r="F25" s="73">
        <f t="shared" si="1"/>
        <v>2750000</v>
      </c>
      <c r="G25" s="40"/>
      <c r="H25" s="38"/>
      <c r="I25" s="24"/>
      <c r="J25" s="25"/>
      <c r="K25" s="25"/>
      <c r="L25" s="25"/>
    </row>
    <row r="26" spans="1:12" s="5" customFormat="1" ht="20.25" customHeight="1" x14ac:dyDescent="0.25">
      <c r="A26" s="66">
        <v>20</v>
      </c>
      <c r="B26" s="70" t="s">
        <v>33</v>
      </c>
      <c r="C26" s="61" t="s">
        <v>88</v>
      </c>
      <c r="D26" s="71">
        <v>3</v>
      </c>
      <c r="E26" s="72">
        <v>200000</v>
      </c>
      <c r="F26" s="73">
        <f t="shared" si="1"/>
        <v>600000</v>
      </c>
      <c r="G26" s="40"/>
      <c r="H26" s="38"/>
      <c r="I26" s="24"/>
      <c r="J26" s="25"/>
      <c r="K26" s="25"/>
      <c r="L26" s="25"/>
    </row>
    <row r="27" spans="1:12" s="5" customFormat="1" ht="31.5" customHeight="1" x14ac:dyDescent="0.25">
      <c r="A27" s="66">
        <v>21</v>
      </c>
      <c r="B27" s="70" t="s">
        <v>34</v>
      </c>
      <c r="C27" s="61" t="s">
        <v>77</v>
      </c>
      <c r="D27" s="71">
        <v>1</v>
      </c>
      <c r="E27" s="72">
        <v>150000</v>
      </c>
      <c r="F27" s="73">
        <f t="shared" si="1"/>
        <v>150000</v>
      </c>
      <c r="G27" s="40"/>
      <c r="H27" s="38"/>
      <c r="I27" s="24"/>
      <c r="J27" s="25"/>
      <c r="K27" s="25"/>
      <c r="L27" s="25"/>
    </row>
    <row r="28" spans="1:12" s="5" customFormat="1" ht="23.25" customHeight="1" x14ac:dyDescent="0.25">
      <c r="A28" s="74">
        <v>22</v>
      </c>
      <c r="B28" s="75" t="s">
        <v>35</v>
      </c>
      <c r="C28" s="76"/>
      <c r="D28" s="77">
        <v>1</v>
      </c>
      <c r="E28" s="78">
        <v>2700000</v>
      </c>
      <c r="F28" s="79">
        <f t="shared" si="1"/>
        <v>2700000</v>
      </c>
      <c r="G28" s="40"/>
      <c r="H28" s="38"/>
      <c r="I28" s="24"/>
      <c r="J28" s="25"/>
      <c r="K28" s="25"/>
      <c r="L28" s="25"/>
    </row>
    <row r="29" spans="1:12" s="6" customFormat="1" ht="50.25" customHeight="1" x14ac:dyDescent="0.25">
      <c r="A29" s="12" t="s">
        <v>9</v>
      </c>
      <c r="B29" s="16" t="s">
        <v>79</v>
      </c>
      <c r="C29" s="11"/>
      <c r="D29" s="11"/>
      <c r="E29" s="10"/>
      <c r="F29" s="21">
        <f>F30+F31+F32+F33+F34+F35+F36+F37+F38+F39+F40+F41+F42</f>
        <v>7586500</v>
      </c>
      <c r="G29" s="50"/>
      <c r="H29" s="26"/>
      <c r="I29" s="27"/>
      <c r="J29" s="23"/>
      <c r="K29" s="23"/>
      <c r="L29" s="23"/>
    </row>
    <row r="30" spans="1:12" s="5" customFormat="1" ht="20.25" customHeight="1" x14ac:dyDescent="0.25">
      <c r="A30" s="80">
        <v>1</v>
      </c>
      <c r="B30" s="81" t="s">
        <v>11</v>
      </c>
      <c r="C30" s="80" t="s">
        <v>77</v>
      </c>
      <c r="D30" s="80">
        <v>1</v>
      </c>
      <c r="E30" s="82">
        <v>1500000</v>
      </c>
      <c r="F30" s="83">
        <f t="shared" ref="F30:F42" si="2">D30*E30</f>
        <v>1500000</v>
      </c>
      <c r="G30" s="40"/>
      <c r="H30" s="37"/>
      <c r="I30" s="28"/>
      <c r="J30" s="25"/>
      <c r="K30" s="25"/>
      <c r="L30" s="25"/>
    </row>
    <row r="31" spans="1:12" s="5" customFormat="1" ht="20.25" customHeight="1" x14ac:dyDescent="0.25">
      <c r="A31" s="84">
        <v>2</v>
      </c>
      <c r="B31" s="85" t="s">
        <v>12</v>
      </c>
      <c r="C31" s="84" t="s">
        <v>77</v>
      </c>
      <c r="D31" s="84">
        <v>1</v>
      </c>
      <c r="E31" s="86">
        <v>350000</v>
      </c>
      <c r="F31" s="87">
        <f t="shared" si="2"/>
        <v>350000</v>
      </c>
      <c r="G31" s="40"/>
      <c r="H31" s="37"/>
      <c r="I31" s="28"/>
      <c r="J31" s="25"/>
      <c r="K31" s="25"/>
      <c r="L31" s="25"/>
    </row>
    <row r="32" spans="1:12" s="5" customFormat="1" ht="21.75" customHeight="1" x14ac:dyDescent="0.25">
      <c r="A32" s="84">
        <v>3</v>
      </c>
      <c r="B32" s="85" t="s">
        <v>13</v>
      </c>
      <c r="C32" s="84" t="s">
        <v>77</v>
      </c>
      <c r="D32" s="84">
        <v>1</v>
      </c>
      <c r="E32" s="86">
        <v>150000</v>
      </c>
      <c r="F32" s="87">
        <f t="shared" si="2"/>
        <v>150000</v>
      </c>
      <c r="G32" s="40"/>
      <c r="H32" s="40"/>
    </row>
    <row r="33" spans="1:8" s="5" customFormat="1" ht="21.75" customHeight="1" x14ac:dyDescent="0.25">
      <c r="A33" s="84">
        <v>4</v>
      </c>
      <c r="B33" s="85" t="s">
        <v>14</v>
      </c>
      <c r="C33" s="84" t="s">
        <v>77</v>
      </c>
      <c r="D33" s="84">
        <v>1</v>
      </c>
      <c r="E33" s="86">
        <v>22500</v>
      </c>
      <c r="F33" s="87">
        <f t="shared" si="2"/>
        <v>22500</v>
      </c>
      <c r="G33" s="40"/>
      <c r="H33" s="40"/>
    </row>
    <row r="34" spans="1:8" s="5" customFormat="1" ht="21.75" customHeight="1" x14ac:dyDescent="0.25">
      <c r="A34" s="84">
        <v>5</v>
      </c>
      <c r="B34" s="85" t="s">
        <v>15</v>
      </c>
      <c r="C34" s="84" t="s">
        <v>77</v>
      </c>
      <c r="D34" s="84">
        <v>1</v>
      </c>
      <c r="E34" s="86">
        <v>90000</v>
      </c>
      <c r="F34" s="87">
        <f t="shared" si="2"/>
        <v>90000</v>
      </c>
      <c r="G34" s="40"/>
      <c r="H34" s="40"/>
    </row>
    <row r="35" spans="1:8" s="5" customFormat="1" ht="21.75" customHeight="1" x14ac:dyDescent="0.25">
      <c r="A35" s="84">
        <v>6</v>
      </c>
      <c r="B35" s="85" t="s">
        <v>16</v>
      </c>
      <c r="C35" s="84" t="s">
        <v>77</v>
      </c>
      <c r="D35" s="84">
        <v>2</v>
      </c>
      <c r="E35" s="86">
        <v>286000</v>
      </c>
      <c r="F35" s="87">
        <f t="shared" si="2"/>
        <v>572000</v>
      </c>
      <c r="G35" s="40"/>
      <c r="H35" s="40"/>
    </row>
    <row r="36" spans="1:8" s="5" customFormat="1" ht="21.75" customHeight="1" x14ac:dyDescent="0.25">
      <c r="A36" s="84">
        <v>7</v>
      </c>
      <c r="B36" s="85" t="s">
        <v>17</v>
      </c>
      <c r="C36" s="84" t="s">
        <v>77</v>
      </c>
      <c r="D36" s="84">
        <v>2</v>
      </c>
      <c r="E36" s="86">
        <v>150000</v>
      </c>
      <c r="F36" s="87">
        <f t="shared" si="2"/>
        <v>300000</v>
      </c>
      <c r="G36" s="40"/>
      <c r="H36" s="40"/>
    </row>
    <row r="37" spans="1:8" s="5" customFormat="1" ht="21.75" customHeight="1" x14ac:dyDescent="0.25">
      <c r="A37" s="84">
        <v>8</v>
      </c>
      <c r="B37" s="85" t="s">
        <v>18</v>
      </c>
      <c r="C37" s="84" t="s">
        <v>77</v>
      </c>
      <c r="D37" s="84">
        <v>2</v>
      </c>
      <c r="E37" s="86">
        <v>36000</v>
      </c>
      <c r="F37" s="87">
        <f t="shared" si="2"/>
        <v>72000</v>
      </c>
      <c r="G37" s="40"/>
      <c r="H37" s="40"/>
    </row>
    <row r="38" spans="1:8" s="5" customFormat="1" ht="22.5" customHeight="1" x14ac:dyDescent="0.25">
      <c r="A38" s="84">
        <v>9</v>
      </c>
      <c r="B38" s="85" t="s">
        <v>67</v>
      </c>
      <c r="C38" s="84" t="s">
        <v>77</v>
      </c>
      <c r="D38" s="84">
        <v>2</v>
      </c>
      <c r="E38" s="86">
        <v>32000</v>
      </c>
      <c r="F38" s="87">
        <f t="shared" si="2"/>
        <v>64000</v>
      </c>
      <c r="G38" s="40"/>
      <c r="H38" s="40"/>
    </row>
    <row r="39" spans="1:8" s="5" customFormat="1" ht="22.5" customHeight="1" x14ac:dyDescent="0.25">
      <c r="A39" s="84">
        <v>10</v>
      </c>
      <c r="B39" s="85" t="s">
        <v>19</v>
      </c>
      <c r="C39" s="84" t="s">
        <v>77</v>
      </c>
      <c r="D39" s="84">
        <v>2</v>
      </c>
      <c r="E39" s="86">
        <v>38000</v>
      </c>
      <c r="F39" s="87">
        <f t="shared" si="2"/>
        <v>76000</v>
      </c>
      <c r="G39" s="40"/>
      <c r="H39" s="40"/>
    </row>
    <row r="40" spans="1:8" s="5" customFormat="1" ht="22.5" customHeight="1" x14ac:dyDescent="0.25">
      <c r="A40" s="84">
        <v>11</v>
      </c>
      <c r="B40" s="85" t="s">
        <v>20</v>
      </c>
      <c r="C40" s="84" t="s">
        <v>77</v>
      </c>
      <c r="D40" s="84">
        <v>2</v>
      </c>
      <c r="E40" s="86">
        <v>45000</v>
      </c>
      <c r="F40" s="87">
        <f t="shared" si="2"/>
        <v>90000</v>
      </c>
      <c r="G40" s="40"/>
      <c r="H40" s="40"/>
    </row>
    <row r="41" spans="1:8" s="5" customFormat="1" ht="22.5" customHeight="1" x14ac:dyDescent="0.25">
      <c r="A41" s="84">
        <v>12</v>
      </c>
      <c r="B41" s="85" t="s">
        <v>21</v>
      </c>
      <c r="C41" s="84" t="s">
        <v>77</v>
      </c>
      <c r="D41" s="84">
        <v>2</v>
      </c>
      <c r="E41" s="86">
        <v>150000</v>
      </c>
      <c r="F41" s="87">
        <f t="shared" si="2"/>
        <v>300000</v>
      </c>
      <c r="G41" s="40"/>
      <c r="H41" s="40"/>
    </row>
    <row r="42" spans="1:8" s="5" customFormat="1" ht="22.5" customHeight="1" x14ac:dyDescent="0.25">
      <c r="A42" s="88">
        <v>13</v>
      </c>
      <c r="B42" s="89" t="s">
        <v>22</v>
      </c>
      <c r="C42" s="88" t="s">
        <v>29</v>
      </c>
      <c r="D42" s="88">
        <v>2</v>
      </c>
      <c r="E42" s="90">
        <v>2000000</v>
      </c>
      <c r="F42" s="91">
        <f t="shared" si="2"/>
        <v>4000000</v>
      </c>
      <c r="G42" s="40"/>
      <c r="H42" s="40"/>
    </row>
    <row r="43" spans="1:8" s="5" customFormat="1" ht="48" customHeight="1" x14ac:dyDescent="0.25">
      <c r="A43" s="12" t="s">
        <v>24</v>
      </c>
      <c r="B43" s="17" t="s">
        <v>26</v>
      </c>
      <c r="C43" s="18"/>
      <c r="D43" s="18"/>
      <c r="E43" s="19"/>
      <c r="F43" s="20">
        <v>395150</v>
      </c>
      <c r="G43" s="51" t="s">
        <v>68</v>
      </c>
      <c r="H43" s="40"/>
    </row>
    <row r="44" spans="1:8" s="6" customFormat="1" ht="24" customHeight="1" x14ac:dyDescent="0.25">
      <c r="A44" s="92">
        <v>1</v>
      </c>
      <c r="B44" s="93" t="s">
        <v>41</v>
      </c>
      <c r="C44" s="94" t="s">
        <v>42</v>
      </c>
      <c r="D44" s="95">
        <v>2380</v>
      </c>
      <c r="E44" s="96">
        <v>40</v>
      </c>
      <c r="F44" s="97">
        <f>+E44*D44</f>
        <v>95200</v>
      </c>
      <c r="G44" s="47"/>
      <c r="H44" s="47"/>
    </row>
    <row r="45" spans="1:8" s="6" customFormat="1" ht="21.75" customHeight="1" x14ac:dyDescent="0.25">
      <c r="A45" s="98">
        <v>2</v>
      </c>
      <c r="B45" s="99" t="s">
        <v>43</v>
      </c>
      <c r="C45" s="100" t="s">
        <v>44</v>
      </c>
      <c r="D45" s="101">
        <v>1890</v>
      </c>
      <c r="E45" s="102">
        <v>40</v>
      </c>
      <c r="F45" s="103">
        <f t="shared" ref="F45:F50" si="3">+E45*D45</f>
        <v>75600</v>
      </c>
      <c r="G45" s="47"/>
      <c r="H45" s="47"/>
    </row>
    <row r="46" spans="1:8" s="6" customFormat="1" ht="21.75" customHeight="1" x14ac:dyDescent="0.25">
      <c r="A46" s="98">
        <v>3</v>
      </c>
      <c r="B46" s="99" t="s">
        <v>45</v>
      </c>
      <c r="C46" s="100" t="s">
        <v>42</v>
      </c>
      <c r="D46" s="101">
        <v>343</v>
      </c>
      <c r="E46" s="102">
        <v>40</v>
      </c>
      <c r="F46" s="103">
        <f t="shared" si="3"/>
        <v>13720</v>
      </c>
      <c r="G46" s="47"/>
      <c r="H46" s="47"/>
    </row>
    <row r="47" spans="1:8" s="6" customFormat="1" ht="21.75" customHeight="1" x14ac:dyDescent="0.25">
      <c r="A47" s="98">
        <v>4</v>
      </c>
      <c r="B47" s="99" t="s">
        <v>46</v>
      </c>
      <c r="C47" s="100" t="s">
        <v>42</v>
      </c>
      <c r="D47" s="101">
        <v>220</v>
      </c>
      <c r="E47" s="102">
        <v>100</v>
      </c>
      <c r="F47" s="103">
        <f t="shared" si="3"/>
        <v>22000</v>
      </c>
      <c r="G47" s="47"/>
      <c r="H47" s="47"/>
    </row>
    <row r="48" spans="1:8" s="6" customFormat="1" ht="21.75" customHeight="1" x14ac:dyDescent="0.25">
      <c r="A48" s="98">
        <v>5</v>
      </c>
      <c r="B48" s="99" t="s">
        <v>47</v>
      </c>
      <c r="C48" s="100" t="s">
        <v>48</v>
      </c>
      <c r="D48" s="101">
        <v>2850</v>
      </c>
      <c r="E48" s="102">
        <v>10</v>
      </c>
      <c r="F48" s="103">
        <f t="shared" si="3"/>
        <v>28500</v>
      </c>
      <c r="G48" s="47"/>
      <c r="H48" s="47"/>
    </row>
    <row r="49" spans="1:8" s="6" customFormat="1" ht="21.75" customHeight="1" x14ac:dyDescent="0.25">
      <c r="A49" s="98">
        <v>6</v>
      </c>
      <c r="B49" s="99" t="s">
        <v>49</v>
      </c>
      <c r="C49" s="100" t="s">
        <v>27</v>
      </c>
      <c r="D49" s="101">
        <v>8715</v>
      </c>
      <c r="E49" s="102">
        <v>10</v>
      </c>
      <c r="F49" s="103">
        <f t="shared" si="3"/>
        <v>87150</v>
      </c>
      <c r="G49" s="47"/>
      <c r="H49" s="47"/>
    </row>
    <row r="50" spans="1:8" s="6" customFormat="1" ht="21.75" customHeight="1" x14ac:dyDescent="0.25">
      <c r="A50" s="104">
        <v>7</v>
      </c>
      <c r="B50" s="105" t="s">
        <v>50</v>
      </c>
      <c r="C50" s="106" t="s">
        <v>27</v>
      </c>
      <c r="D50" s="107">
        <v>7298</v>
      </c>
      <c r="E50" s="108">
        <v>10</v>
      </c>
      <c r="F50" s="109">
        <f t="shared" si="3"/>
        <v>72980</v>
      </c>
      <c r="G50" s="47"/>
      <c r="H50" s="47"/>
    </row>
    <row r="51" spans="1:8" s="6" customFormat="1" ht="33" customHeight="1" x14ac:dyDescent="0.25">
      <c r="A51" s="57" t="s">
        <v>25</v>
      </c>
      <c r="B51" s="52" t="s">
        <v>78</v>
      </c>
      <c r="C51" s="53"/>
      <c r="D51" s="54"/>
      <c r="E51" s="55"/>
      <c r="F51" s="56">
        <v>84423000</v>
      </c>
      <c r="G51" s="50" t="s">
        <v>74</v>
      </c>
      <c r="H51" s="47"/>
    </row>
    <row r="52" spans="1:8" ht="20.25" customHeight="1" x14ac:dyDescent="0.25">
      <c r="A52" s="110">
        <v>1</v>
      </c>
      <c r="B52" s="111" t="s">
        <v>51</v>
      </c>
      <c r="C52" s="112" t="s">
        <v>84</v>
      </c>
      <c r="D52" s="112">
        <v>3</v>
      </c>
      <c r="E52" s="113">
        <v>270000</v>
      </c>
      <c r="F52" s="114">
        <v>810000</v>
      </c>
      <c r="G52" s="40"/>
      <c r="H52" s="40"/>
    </row>
    <row r="53" spans="1:8" ht="48" customHeight="1" x14ac:dyDescent="0.25">
      <c r="A53" s="115">
        <v>2</v>
      </c>
      <c r="B53" s="116" t="s">
        <v>52</v>
      </c>
      <c r="C53" s="117" t="s">
        <v>53</v>
      </c>
      <c r="D53" s="117">
        <v>4.8360000000000003</v>
      </c>
      <c r="E53" s="118">
        <v>1508883</v>
      </c>
      <c r="F53" s="119">
        <v>7296959</v>
      </c>
      <c r="G53" s="40"/>
      <c r="H53" s="40"/>
    </row>
    <row r="54" spans="1:8" ht="31.5" x14ac:dyDescent="0.25">
      <c r="A54" s="115">
        <v>3</v>
      </c>
      <c r="B54" s="116" t="s">
        <v>54</v>
      </c>
      <c r="C54" s="117" t="s">
        <v>55</v>
      </c>
      <c r="D54" s="117">
        <v>42</v>
      </c>
      <c r="E54" s="118">
        <v>67108</v>
      </c>
      <c r="F54" s="119">
        <v>2818519</v>
      </c>
      <c r="G54" s="40"/>
      <c r="H54" s="40"/>
    </row>
    <row r="55" spans="1:8" ht="38.25" customHeight="1" x14ac:dyDescent="0.25">
      <c r="A55" s="115">
        <v>4</v>
      </c>
      <c r="B55" s="116" t="s">
        <v>56</v>
      </c>
      <c r="C55" s="117" t="s">
        <v>55</v>
      </c>
      <c r="D55" s="117">
        <v>194.8</v>
      </c>
      <c r="E55" s="118">
        <v>55911</v>
      </c>
      <c r="F55" s="119">
        <v>10891542</v>
      </c>
      <c r="G55" s="40"/>
      <c r="H55" s="40"/>
    </row>
    <row r="56" spans="1:8" ht="31.5" x14ac:dyDescent="0.25">
      <c r="A56" s="115">
        <v>5</v>
      </c>
      <c r="B56" s="116" t="s">
        <v>57</v>
      </c>
      <c r="C56" s="117" t="s">
        <v>53</v>
      </c>
      <c r="D56" s="117">
        <v>3.25</v>
      </c>
      <c r="E56" s="118">
        <v>424644</v>
      </c>
      <c r="F56" s="119">
        <v>1380093</v>
      </c>
      <c r="G56" s="40"/>
      <c r="H56" s="40"/>
    </row>
    <row r="57" spans="1:8" ht="36" customHeight="1" x14ac:dyDescent="0.25">
      <c r="A57" s="115">
        <v>6</v>
      </c>
      <c r="B57" s="116" t="s">
        <v>58</v>
      </c>
      <c r="C57" s="117" t="s">
        <v>53</v>
      </c>
      <c r="D57" s="117">
        <v>3.25</v>
      </c>
      <c r="E57" s="118">
        <v>78986</v>
      </c>
      <c r="F57" s="119">
        <v>256703</v>
      </c>
      <c r="G57" s="40"/>
      <c r="H57" s="40"/>
    </row>
    <row r="58" spans="1:8" ht="31.5" x14ac:dyDescent="0.25">
      <c r="A58" s="115">
        <v>7</v>
      </c>
      <c r="B58" s="116" t="s">
        <v>59</v>
      </c>
      <c r="C58" s="117" t="s">
        <v>53</v>
      </c>
      <c r="D58" s="117">
        <v>3.25</v>
      </c>
      <c r="E58" s="118">
        <v>25406</v>
      </c>
      <c r="F58" s="119">
        <v>82569</v>
      </c>
      <c r="G58" s="40"/>
      <c r="H58" s="40"/>
    </row>
    <row r="59" spans="1:8" ht="31.5" x14ac:dyDescent="0.25">
      <c r="A59" s="115">
        <v>8</v>
      </c>
      <c r="B59" s="116" t="s">
        <v>60</v>
      </c>
      <c r="C59" s="117" t="s">
        <v>53</v>
      </c>
      <c r="D59" s="117">
        <v>2.6</v>
      </c>
      <c r="E59" s="118">
        <v>243726</v>
      </c>
      <c r="F59" s="119">
        <v>633688</v>
      </c>
      <c r="G59" s="40"/>
      <c r="H59" s="40"/>
    </row>
    <row r="60" spans="1:8" ht="31.5" x14ac:dyDescent="0.25">
      <c r="A60" s="115">
        <v>9</v>
      </c>
      <c r="B60" s="116" t="s">
        <v>61</v>
      </c>
      <c r="C60" s="117" t="s">
        <v>53</v>
      </c>
      <c r="D60" s="117">
        <v>0.86499999999999999</v>
      </c>
      <c r="E60" s="118">
        <v>1264884</v>
      </c>
      <c r="F60" s="119">
        <v>1094125</v>
      </c>
      <c r="G60" s="40"/>
      <c r="H60" s="40"/>
    </row>
    <row r="61" spans="1:8" ht="31.5" x14ac:dyDescent="0.25">
      <c r="A61" s="115">
        <v>10</v>
      </c>
      <c r="B61" s="116" t="s">
        <v>62</v>
      </c>
      <c r="C61" s="117" t="s">
        <v>55</v>
      </c>
      <c r="D61" s="117">
        <v>83.8</v>
      </c>
      <c r="E61" s="118">
        <v>355737</v>
      </c>
      <c r="F61" s="119">
        <v>29810798</v>
      </c>
      <c r="G61" s="40"/>
      <c r="H61" s="40"/>
    </row>
    <row r="62" spans="1:8" ht="21.75" customHeight="1" x14ac:dyDescent="0.25">
      <c r="A62" s="115">
        <v>11</v>
      </c>
      <c r="B62" s="116" t="s">
        <v>63</v>
      </c>
      <c r="C62" s="117" t="s">
        <v>64</v>
      </c>
      <c r="D62" s="117">
        <v>1</v>
      </c>
      <c r="E62" s="118">
        <v>2715352</v>
      </c>
      <c r="F62" s="119">
        <v>2715352</v>
      </c>
      <c r="G62" s="40"/>
      <c r="H62" s="40"/>
    </row>
    <row r="63" spans="1:8" ht="21.75" customHeight="1" x14ac:dyDescent="0.25">
      <c r="A63" s="115">
        <v>12</v>
      </c>
      <c r="B63" s="116" t="s">
        <v>65</v>
      </c>
      <c r="C63" s="117" t="s">
        <v>64</v>
      </c>
      <c r="D63" s="117">
        <v>1</v>
      </c>
      <c r="E63" s="118">
        <v>4860000</v>
      </c>
      <c r="F63" s="120">
        <v>4860000</v>
      </c>
      <c r="G63" s="40"/>
      <c r="H63" s="40"/>
    </row>
    <row r="64" spans="1:8" ht="31.5" x14ac:dyDescent="0.25">
      <c r="A64" s="121">
        <v>13</v>
      </c>
      <c r="B64" s="122" t="s">
        <v>66</v>
      </c>
      <c r="C64" s="123" t="s">
        <v>55</v>
      </c>
      <c r="D64" s="123">
        <v>63</v>
      </c>
      <c r="E64" s="124">
        <v>345600</v>
      </c>
      <c r="F64" s="125">
        <v>21772800</v>
      </c>
      <c r="G64" s="40"/>
      <c r="H64" s="40"/>
    </row>
    <row r="65" spans="1:6" x14ac:dyDescent="0.25">
      <c r="A65" s="9"/>
    </row>
    <row r="66" spans="1:6" x14ac:dyDescent="0.25">
      <c r="A66" s="9"/>
      <c r="F66" s="15"/>
    </row>
    <row r="67" spans="1:6" x14ac:dyDescent="0.25">
      <c r="A67" s="9"/>
      <c r="F67" s="13"/>
    </row>
    <row r="68" spans="1:6" x14ac:dyDescent="0.25">
      <c r="A68" s="9"/>
      <c r="F68" s="14"/>
    </row>
    <row r="69" spans="1:6" x14ac:dyDescent="0.25">
      <c r="A69" s="9"/>
      <c r="F69" s="13"/>
    </row>
    <row r="70" spans="1:6" x14ac:dyDescent="0.25">
      <c r="A70" s="9"/>
      <c r="F70" s="13"/>
    </row>
    <row r="71" spans="1:6" x14ac:dyDescent="0.25">
      <c r="A71" s="9"/>
    </row>
    <row r="72" spans="1:6" x14ac:dyDescent="0.25">
      <c r="A72" s="9"/>
    </row>
    <row r="73" spans="1:6" x14ac:dyDescent="0.25">
      <c r="A73" s="9"/>
    </row>
    <row r="74" spans="1:6" x14ac:dyDescent="0.25">
      <c r="A74" s="9"/>
    </row>
    <row r="75" spans="1:6" x14ac:dyDescent="0.25">
      <c r="A75" s="9"/>
    </row>
    <row r="76" spans="1:6" x14ac:dyDescent="0.25">
      <c r="A76" s="9"/>
    </row>
    <row r="77" spans="1:6" x14ac:dyDescent="0.25">
      <c r="A77" s="9"/>
    </row>
    <row r="78" spans="1:6" x14ac:dyDescent="0.25">
      <c r="A78" s="9"/>
    </row>
    <row r="79" spans="1:6" x14ac:dyDescent="0.25">
      <c r="A79" s="9"/>
    </row>
    <row r="80" spans="1:6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</sheetData>
  <mergeCells count="3">
    <mergeCell ref="A1:F1"/>
    <mergeCell ref="A2:F2"/>
    <mergeCell ref="E3:F3"/>
  </mergeCells>
  <pageMargins left="0.25" right="0.2" top="0.23" bottom="0.24" header="0.3" footer="0.2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TRAN MINH TUAN</cp:lastModifiedBy>
  <cp:lastPrinted>2022-12-28T07:44:11Z</cp:lastPrinted>
  <dcterms:created xsi:type="dcterms:W3CDTF">2015-06-05T18:17:20Z</dcterms:created>
  <dcterms:modified xsi:type="dcterms:W3CDTF">2022-12-28T07:46:35Z</dcterms:modified>
</cp:coreProperties>
</file>